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<sst xmlns="http://schemas.openxmlformats.org/spreadsheetml/2006/main" count="218" uniqueCount="108">
  <si>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</si>
  <si>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</si>
  <si>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</si>
  <si>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</si>
  <si>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</si>
  <si>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</si>
  <si>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</si>
  <si>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</si>
  <si>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</si>
  <si>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</si>
  <si>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</si>
  <si>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</si>
  <si>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</si>
  <si>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</si>
  <si>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</si>
  <si>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</si>
  <si>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</si>
  <si>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</si>
  <si>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</si>
  <si>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</si>
  <si>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</si>
  <si>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</si>
  <si>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</si>
  <si>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</si>
  <si>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</si>
  <si>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</si>
  <si>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</si>
  <si>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</si>
  <si>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</si>
  <si>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</si>
  <si>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</si>
  <si>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</si>
  <si>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</si>
  <si>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</si>
  <si>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</si>
  <si>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</si>
  <si>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</si>
  <si>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</si>
  <si>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</si>
  <si>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</si>
  <si>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</si>
  <si>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</si>
  <si>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</si>
  <si>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</si>
  <si>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</si>
  <si>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</si>
  <si>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</si>
  <si>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</si>
  <si>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</si>
  <si>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</si>
  <si>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</si>
  <si>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</si>
  <si>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</si>
  <si>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</si>
  <si>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</si>
  <si>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</si>
  <si>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</si>
  <si>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</si>
  <si>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</si>
  <si>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</si>
  <si>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</si>
  <si>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</si>
  <si>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</si>
  <si>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</si>
  <si>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</si>
  <si>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</si>
  <si>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</si>
  <si>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</si>
  <si>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</si>
  <si>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</si>
  <si>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</si>
  <si>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</si>
  <si>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</si>
  <si>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</si>
  <si>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</si>
  <si>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</si>
  <si>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</si>
  <si>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</si>
  <si>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</si>
  <si>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</si>
  <si>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</si>
  <si>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</si>
  <si>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</si>
  <si>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</si>
  <si>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</si>
  <si>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</si>
  <si>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</si>
  <si>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</si>
  <si>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</si>
  <si>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</si>
  <si>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</si>
  <si>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</si>
  <si>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</si>
  <si>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御蔵島村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</si>
  <si>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</si>
  <si>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</si>
  <si>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</si>
  <si>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</si>
  <si>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</si>
  <si>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</si>
  <si>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</si>
  <si>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</si>
  <si>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</si>
  <si>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</si>
  <si>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</si>
  <si>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本指標は、数値が1％の場合、すべての管路を更新するのに100年かかることを表す。本村の管路更新については未着手となっており、老朽化に伴う管路更新の必要性が高まるにつれ、今後の建設改良費の増加が見込まれる。</t>
    <rPh sb="8" eb="9">
      <t>ホン</t>
    </rPh>
    <rPh sb="9" eb="11">
      <t>シヒョウ</t>
    </rPh>
    <rPh sb="45" eb="46">
      <t>アラワ</t>
    </rPh>
    <rPh sb="48" eb="50">
      <t>ホンソン</t>
    </rPh>
    <rPh sb="51" eb="53">
      <t>カンロ</t>
    </rPh>
    <rPh sb="53" eb="55">
      <t>コウシン</t>
    </rPh>
    <rPh sb="60" eb="63">
      <t>ミチャクシュ</t>
    </rPh>
    <rPh sb="74" eb="75">
      <t>トモナ</t>
    </rPh>
    <rPh sb="81" eb="84">
      <t>ヒツヨウセイ</t>
    </rPh>
    <rPh sb="85" eb="86">
      <t>タカ</t>
    </rPh>
    <rPh sb="92" eb="94">
      <t>コンゴ</t>
    </rPh>
    <rPh sb="95" eb="97">
      <t>ケンセツ</t>
    </rPh>
    <rPh sb="97" eb="99">
      <t>カイリョウ</t>
    </rPh>
    <rPh sb="99" eb="100">
      <t>ヒ</t>
    </rPh>
    <rPh sb="101" eb="103">
      <t>ゾウカ</t>
    </rPh>
    <rPh sb="104" eb="106">
      <t>ミコ</t>
    </rPh>
    <phoneticPr fontId="4"/>
  </si>
  <si>
    <t>①収益的収支比率
　本村の収益的収支比率は単年度で赤字となっており、経営改善に向け、料金回収率や設備投資の見直しといった取組が必要となる。
④企業債残高対給水収益比率
　現状、類似団体の平均値を下回っているが、今後設備更新等が予測され、適切な投資規模と料金水準を見定めた経営計画が必要となる。
⑤料金回収率
　給水に係る費用がどの程度給水収益で賄えているかを表した指標で、本村では料金回収率が100％を下回っており、適切な料金収入の確保が必要となっている。
⑥給水原価
　本村の給水原価は類似団体と比し低いが、新たな設備投資に係る地方債償還等により高まる可能性がある。
⑦施設利用率
　平均の水道施設利用率は余裕があるが、夏季に配水能力の上限まで達する場合がある。
⑧有収率
　本村の有収率は高く、施設の稼働状況が収益に反映されているといえる。</t>
    <rPh sb="10" eb="12">
      <t>ホンソン</t>
    </rPh>
    <rPh sb="86" eb="88">
      <t>ゲンジョウ</t>
    </rPh>
    <rPh sb="89" eb="91">
      <t>ルイジ</t>
    </rPh>
    <rPh sb="91" eb="93">
      <t>ダンタイ</t>
    </rPh>
    <rPh sb="94" eb="97">
      <t>ヘイキンチ</t>
    </rPh>
    <rPh sb="98" eb="100">
      <t>シタマワ</t>
    </rPh>
    <rPh sb="106" eb="108">
      <t>コンゴ</t>
    </rPh>
    <rPh sb="108" eb="110">
      <t>セツビ</t>
    </rPh>
    <rPh sb="110" eb="112">
      <t>コウシン</t>
    </rPh>
    <rPh sb="112" eb="113">
      <t>トウ</t>
    </rPh>
    <rPh sb="114" eb="116">
      <t>ヨソク</t>
    </rPh>
    <rPh sb="132" eb="134">
      <t>ミサダ</t>
    </rPh>
    <rPh sb="136" eb="138">
      <t>ケイエイ</t>
    </rPh>
    <rPh sb="138" eb="140">
      <t>ケイカク</t>
    </rPh>
    <rPh sb="141" eb="143">
      <t>ヒツヨウ</t>
    </rPh>
    <rPh sb="188" eb="190">
      <t>ホンソン</t>
    </rPh>
    <rPh sb="221" eb="223">
      <t>ヒツヨウ</t>
    </rPh>
    <rPh sb="239" eb="241">
      <t>ホンソン</t>
    </rPh>
    <rPh sb="242" eb="244">
      <t>キュウスイ</t>
    </rPh>
    <rPh sb="244" eb="246">
      <t>ゲンカ</t>
    </rPh>
    <rPh sb="247" eb="249">
      <t>ルイジ</t>
    </rPh>
    <rPh sb="249" eb="251">
      <t>ダンタイ</t>
    </rPh>
    <rPh sb="252" eb="253">
      <t>ヒ</t>
    </rPh>
    <rPh sb="254" eb="255">
      <t>ヒク</t>
    </rPh>
    <rPh sb="258" eb="259">
      <t>アラ</t>
    </rPh>
    <rPh sb="261" eb="263">
      <t>セツビ</t>
    </rPh>
    <rPh sb="263" eb="265">
      <t>トウシ</t>
    </rPh>
    <rPh sb="266" eb="267">
      <t>カカ</t>
    </rPh>
    <rPh sb="271" eb="273">
      <t>ショウカン</t>
    </rPh>
    <rPh sb="273" eb="274">
      <t>トウ</t>
    </rPh>
    <rPh sb="277" eb="278">
      <t>タカ</t>
    </rPh>
    <rPh sb="280" eb="283">
      <t>カノウセイ</t>
    </rPh>
    <rPh sb="297" eb="299">
      <t>ヘイキン</t>
    </rPh>
    <rPh sb="300" eb="302">
      <t>スイドウ</t>
    </rPh>
    <rPh sb="302" eb="304">
      <t>シセツ</t>
    </rPh>
    <rPh sb="304" eb="307">
      <t>リヨウリツ</t>
    </rPh>
    <rPh sb="308" eb="310">
      <t>ヨユウ</t>
    </rPh>
    <rPh sb="315" eb="317">
      <t>カキ</t>
    </rPh>
    <rPh sb="318" eb="320">
      <t>ハイスイ</t>
    </rPh>
    <rPh sb="320" eb="322">
      <t>ノウリョク</t>
    </rPh>
    <rPh sb="323" eb="325">
      <t>ジョウゲン</t>
    </rPh>
    <rPh sb="327" eb="328">
      <t>タッ</t>
    </rPh>
    <rPh sb="330" eb="332">
      <t>バアイ</t>
    </rPh>
    <rPh sb="344" eb="346">
      <t>ホンソン</t>
    </rPh>
    <rPh sb="347" eb="349">
      <t>ユウシュウ</t>
    </rPh>
    <rPh sb="349" eb="350">
      <t>リツ</t>
    </rPh>
    <rPh sb="351" eb="352">
      <t>タカ</t>
    </rPh>
    <phoneticPr fontId="4"/>
  </si>
  <si>
    <t>　単年度の収益的収支は赤字となっているが、類似団体との比較では健全経営を維持しているといえる。
　しかしながら、事業維持に不可欠な設備投資が先送りされており、今後、財源の確保や経営に与える影響等を踏まえ、適切な料金収入の確保を含む経営改善の実施や、投資計画等の見直しなどを行う必要がある。</t>
    <rPh sb="1" eb="4">
      <t>タンネンド</t>
    </rPh>
    <rPh sb="11" eb="13">
      <t>アカジ</t>
    </rPh>
    <rPh sb="21" eb="23">
      <t>ルイジ</t>
    </rPh>
    <rPh sb="23" eb="25">
      <t>ダンタイ</t>
    </rPh>
    <rPh sb="27" eb="29">
      <t>ヒカク</t>
    </rPh>
    <rPh sb="31" eb="33">
      <t>ケンゼン</t>
    </rPh>
    <rPh sb="33" eb="35">
      <t>ケイエイ</t>
    </rPh>
    <rPh sb="36" eb="38">
      <t>イジ</t>
    </rPh>
    <rPh sb="56" eb="58">
      <t>ジギョウ</t>
    </rPh>
    <rPh sb="58" eb="60">
      <t>イジ</t>
    </rPh>
    <rPh sb="61" eb="64">
      <t>フカケツ</t>
    </rPh>
    <rPh sb="65" eb="67">
      <t>セツビ</t>
    </rPh>
    <rPh sb="79" eb="81">
      <t>コンゴ</t>
    </rPh>
    <rPh sb="113" eb="114">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</si>
</sst>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266496"/>
        <c:axId val="722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72266496"/>
        <c:axId val="72268416"/>
      </c:lineChart>
      <c:dateAx>
        <c:axId val="72266496"/>
        <c:scaling>
          <c:orientation val="minMax"/>
        </c:scaling>
        <c:delete val="1"/>
        <c:axPos val="b"/>
        <c:numFmt formatCode="ge" sourceLinked="1"/>
        <c:majorTickMark val="none"/>
        <c:minorTickMark val="none"/>
        <c:tickLblPos val="none"/>
        <c:crossAx val="72268416"/>
        <c:crosses val="autoZero"/>
        <c:auto val="1"/>
        <c:lblOffset val="100"/>
        <c:baseTimeUnit val="years"/>
      </c:dateAx>
      <c:valAx>
        <c:axId val="72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65.680000000000007</c:v>
                </c:pt>
                <c:pt idx="1">
                  <c:v>63.35</c:v>
                </c:pt>
                <c:pt idx="2">
                  <c:v>65.430000000000007</c:v>
                </c:pt>
                <c:pt idx="3">
                  <c:v>54.85</c:v>
                </c:pt>
                <c:pt idx="4">
                  <c:v>54.52</c:v>
                </c:pt>
              </c:numCache>
            </c:numRef>
          </c:val>
        </c:ser>
        <c:dLbls>
          <c:showLegendKey val="0"/>
          <c:showVal val="0"/>
          <c:showCatName val="0"/>
          <c:showSerName val="0"/>
          <c:showPercent val="0"/>
          <c:showBubbleSize val="0"/>
        </c:dLbls>
        <c:gapWidth val="150"/>
        <c:axId val="73417856"/>
        <c:axId val="734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73417856"/>
        <c:axId val="73419776"/>
      </c:lineChart>
      <c:dateAx>
        <c:axId val="73417856"/>
        <c:scaling>
          <c:orientation val="minMax"/>
        </c:scaling>
        <c:delete val="1"/>
        <c:axPos val="b"/>
        <c:numFmt formatCode="ge" sourceLinked="1"/>
        <c:majorTickMark val="none"/>
        <c:minorTickMark val="none"/>
        <c:tickLblPos val="none"/>
        <c:crossAx val="73419776"/>
        <c:crosses val="autoZero"/>
        <c:auto val="1"/>
        <c:lblOffset val="100"/>
        <c:baseTimeUnit val="years"/>
      </c:dateAx>
      <c:valAx>
        <c:axId val="734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91.03</c:v>
                </c:pt>
                <c:pt idx="1">
                  <c:v>89.7</c:v>
                </c:pt>
                <c:pt idx="2">
                  <c:v>91.09</c:v>
                </c:pt>
                <c:pt idx="3">
                  <c:v>91.15</c:v>
                </c:pt>
                <c:pt idx="4">
                  <c:v>89.72</c:v>
                </c:pt>
              </c:numCache>
            </c:numRef>
          </c:val>
        </c:ser>
        <c:dLbls>
          <c:showLegendKey val="0"/>
          <c:showVal val="0"/>
          <c:showCatName val="0"/>
          <c:showSerName val="0"/>
          <c:showPercent val="0"/>
          <c:showBubbleSize val="0"/>
        </c:dLbls>
        <c:gapWidth val="150"/>
        <c:axId val="73462528"/>
        <c:axId val="734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73462528"/>
        <c:axId val="73464448"/>
      </c:lineChart>
      <c:dateAx>
        <c:axId val="73462528"/>
        <c:scaling>
          <c:orientation val="minMax"/>
        </c:scaling>
        <c:delete val="1"/>
        <c:axPos val="b"/>
        <c:numFmt formatCode="ge" sourceLinked="1"/>
        <c:majorTickMark val="none"/>
        <c:minorTickMark val="none"/>
        <c:tickLblPos val="none"/>
        <c:crossAx val="73464448"/>
        <c:crosses val="autoZero"/>
        <c:auto val="1"/>
        <c:lblOffset val="100"/>
        <c:baseTimeUnit val="years"/>
      </c:dateAx>
      <c:valAx>
        <c:axId val="734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71.95</c:v>
                </c:pt>
                <c:pt idx="1">
                  <c:v>82.56</c:v>
                </c:pt>
                <c:pt idx="2">
                  <c:v>99.02</c:v>
                </c:pt>
                <c:pt idx="3">
                  <c:v>80.3</c:v>
                </c:pt>
                <c:pt idx="4">
                  <c:v>83.85</c:v>
                </c:pt>
              </c:numCache>
            </c:numRef>
          </c:val>
        </c:ser>
        <c:dLbls>
          <c:showLegendKey val="0"/>
          <c:showVal val="0"/>
          <c:showCatName val="0"/>
          <c:showSerName val="0"/>
          <c:showPercent val="0"/>
          <c:showBubbleSize val="0"/>
        </c:dLbls>
        <c:gapWidth val="150"/>
        <c:axId val="73032064"/>
        <c:axId val="730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73032064"/>
        <c:axId val="73033984"/>
      </c:lineChart>
      <c:dateAx>
        <c:axId val="73032064"/>
        <c:scaling>
          <c:orientation val="minMax"/>
        </c:scaling>
        <c:delete val="1"/>
        <c:axPos val="b"/>
        <c:numFmt formatCode="ge" sourceLinked="1"/>
        <c:majorTickMark val="none"/>
        <c:minorTickMark val="none"/>
        <c:tickLblPos val="none"/>
        <c:crossAx val="73033984"/>
        <c:crosses val="autoZero"/>
        <c:auto val="1"/>
        <c:lblOffset val="100"/>
        <c:baseTimeUnit val="years"/>
      </c:dateAx>
      <c:valAx>
        <c:axId val="730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076736"/>
        <c:axId val="730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076736"/>
        <c:axId val="73078656"/>
      </c:lineChart>
      <c:dateAx>
        <c:axId val="73076736"/>
        <c:scaling>
          <c:orientation val="minMax"/>
        </c:scaling>
        <c:delete val="1"/>
        <c:axPos val="b"/>
        <c:numFmt formatCode="ge" sourceLinked="1"/>
        <c:majorTickMark val="none"/>
        <c:minorTickMark val="none"/>
        <c:tickLblPos val="none"/>
        <c:crossAx val="73078656"/>
        <c:crosses val="autoZero"/>
        <c:auto val="1"/>
        <c:lblOffset val="100"/>
        <c:baseTimeUnit val="years"/>
      </c:dateAx>
      <c:valAx>
        <c:axId val="730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100672"/>
        <c:axId val="731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100672"/>
        <c:axId val="73115136"/>
      </c:lineChart>
      <c:dateAx>
        <c:axId val="73100672"/>
        <c:scaling>
          <c:orientation val="minMax"/>
        </c:scaling>
        <c:delete val="1"/>
        <c:axPos val="b"/>
        <c:numFmt formatCode="ge" sourceLinked="1"/>
        <c:majorTickMark val="none"/>
        <c:minorTickMark val="none"/>
        <c:tickLblPos val="none"/>
        <c:crossAx val="73115136"/>
        <c:crosses val="autoZero"/>
        <c:auto val="1"/>
        <c:lblOffset val="100"/>
        <c:baseTimeUnit val="years"/>
      </c:dateAx>
      <c:valAx>
        <c:axId val="731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162752"/>
        <c:axId val="731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162752"/>
        <c:axId val="73164672"/>
      </c:lineChart>
      <c:dateAx>
        <c:axId val="73162752"/>
        <c:scaling>
          <c:orientation val="minMax"/>
        </c:scaling>
        <c:delete val="1"/>
        <c:axPos val="b"/>
        <c:numFmt formatCode="ge" sourceLinked="1"/>
        <c:majorTickMark val="none"/>
        <c:minorTickMark val="none"/>
        <c:tickLblPos val="none"/>
        <c:crossAx val="73164672"/>
        <c:crosses val="autoZero"/>
        <c:auto val="1"/>
        <c:lblOffset val="100"/>
        <c:baseTimeUnit val="years"/>
      </c:dateAx>
      <c:valAx>
        <c:axId val="731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178496"/>
        <c:axId val="732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178496"/>
        <c:axId val="73274880"/>
      </c:lineChart>
      <c:dateAx>
        <c:axId val="73178496"/>
        <c:scaling>
          <c:orientation val="minMax"/>
        </c:scaling>
        <c:delete val="1"/>
        <c:axPos val="b"/>
        <c:numFmt formatCode="ge" sourceLinked="1"/>
        <c:majorTickMark val="none"/>
        <c:minorTickMark val="none"/>
        <c:tickLblPos val="none"/>
        <c:crossAx val="73274880"/>
        <c:crosses val="autoZero"/>
        <c:auto val="1"/>
        <c:lblOffset val="100"/>
        <c:baseTimeUnit val="years"/>
      </c:dateAx>
      <c:valAx>
        <c:axId val="732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519.04</c:v>
                </c:pt>
                <c:pt idx="1">
                  <c:v>506.65</c:v>
                </c:pt>
                <c:pt idx="2">
                  <c:v>432.58</c:v>
                </c:pt>
                <c:pt idx="3">
                  <c:v>976.35</c:v>
                </c:pt>
                <c:pt idx="4">
                  <c:v>936.16</c:v>
                </c:pt>
              </c:numCache>
            </c:numRef>
          </c:val>
        </c:ser>
        <c:dLbls>
          <c:showLegendKey val="0"/>
          <c:showVal val="0"/>
          <c:showCatName val="0"/>
          <c:showSerName val="0"/>
          <c:showPercent val="0"/>
          <c:showBubbleSize val="0"/>
        </c:dLbls>
        <c:gapWidth val="150"/>
        <c:axId val="73292800"/>
        <c:axId val="733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73292800"/>
        <c:axId val="73307264"/>
      </c:lineChart>
      <c:dateAx>
        <c:axId val="73292800"/>
        <c:scaling>
          <c:orientation val="minMax"/>
        </c:scaling>
        <c:delete val="1"/>
        <c:axPos val="b"/>
        <c:numFmt formatCode="ge" sourceLinked="1"/>
        <c:majorTickMark val="none"/>
        <c:minorTickMark val="none"/>
        <c:tickLblPos val="none"/>
        <c:crossAx val="73307264"/>
        <c:crosses val="autoZero"/>
        <c:auto val="1"/>
        <c:lblOffset val="100"/>
        <c:baseTimeUnit val="years"/>
      </c:dateAx>
      <c:valAx>
        <c:axId val="73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61.5</c:v>
                </c:pt>
                <c:pt idx="1">
                  <c:v>70.290000000000006</c:v>
                </c:pt>
                <c:pt idx="2">
                  <c:v>85.56</c:v>
                </c:pt>
                <c:pt idx="3">
                  <c:v>67.39</c:v>
                </c:pt>
                <c:pt idx="4">
                  <c:v>69.06</c:v>
                </c:pt>
              </c:numCache>
            </c:numRef>
          </c:val>
        </c:ser>
        <c:dLbls>
          <c:showLegendKey val="0"/>
          <c:showVal val="0"/>
          <c:showCatName val="0"/>
          <c:showSerName val="0"/>
          <c:showPercent val="0"/>
          <c:showBubbleSize val="0"/>
        </c:dLbls>
        <c:gapWidth val="150"/>
        <c:axId val="73329280"/>
        <c:axId val="733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73329280"/>
        <c:axId val="73335552"/>
      </c:lineChart>
      <c:dateAx>
        <c:axId val="73329280"/>
        <c:scaling>
          <c:orientation val="minMax"/>
        </c:scaling>
        <c:delete val="1"/>
        <c:axPos val="b"/>
        <c:numFmt formatCode="ge" sourceLinked="1"/>
        <c:majorTickMark val="none"/>
        <c:minorTickMark val="none"/>
        <c:tickLblPos val="none"/>
        <c:crossAx val="73335552"/>
        <c:crosses val="autoZero"/>
        <c:auto val="1"/>
        <c:lblOffset val="100"/>
        <c:baseTimeUnit val="years"/>
      </c:dateAx>
      <c:valAx>
        <c:axId val="733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135.74</c:v>
                </c:pt>
                <c:pt idx="1">
                  <c:v>117.53</c:v>
                </c:pt>
                <c:pt idx="2">
                  <c:v>98.64</c:v>
                </c:pt>
                <c:pt idx="3">
                  <c:v>120.26</c:v>
                </c:pt>
                <c:pt idx="4">
                  <c:v>118.28</c:v>
                </c:pt>
              </c:numCache>
            </c:numRef>
          </c:val>
        </c:ser>
        <c:dLbls>
          <c:showLegendKey val="0"/>
          <c:showVal val="0"/>
          <c:showCatName val="0"/>
          <c:showSerName val="0"/>
          <c:showPercent val="0"/>
          <c:showBubbleSize val="0"/>
        </c:dLbls>
        <c:gapWidth val="150"/>
        <c:axId val="73369088"/>
        <c:axId val="733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73369088"/>
        <c:axId val="73371008"/>
      </c:lineChart>
      <c:dateAx>
        <c:axId val="73369088"/>
        <c:scaling>
          <c:orientation val="minMax"/>
        </c:scaling>
        <c:delete val="1"/>
        <c:axPos val="b"/>
        <c:numFmt formatCode="ge" sourceLinked="1"/>
        <c:majorTickMark val="none"/>
        <c:minorTickMark val="none"/>
        <c:tickLblPos val="none"/>
        <c:crossAx val="73371008"/>
        <c:crosses val="autoZero"/>
        <c:auto val="1"/>
        <c:lblOffset val="100"/>
        <c:baseTimeUnit val="years"/>
      </c:dateAx>
      <c:valAx>
        <c:axId val="733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東京都　御蔵島村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298</v>
      </c>
      <c r="AJ8" s="74"/>
      <c r="AK8" s="74"/>
      <c r="AL8" s="74"/>
      <c r="AM8" s="74"/>
      <c r="AN8" s="74"/>
      <c r="AO8" s="74"/>
      <c r="AP8" s="75"/>
      <c r="AQ8" s="56">
        <f>データ!R6</f>
        <v>20.54</v>
      </c>
      <c r="AR8" s="56"/>
      <c r="AS8" s="56"/>
      <c r="AT8" s="56"/>
      <c r="AU8" s="56"/>
      <c r="AV8" s="56"/>
      <c r="AW8" s="56"/>
      <c r="AX8" s="56"/>
      <c r="AY8" s="56">
        <f>データ!S6</f>
        <v>14.51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1340</v>
      </c>
      <c r="AA10" s="64"/>
      <c r="AB10" s="64"/>
      <c r="AC10" s="64"/>
      <c r="AD10" s="64"/>
      <c r="AE10" s="64"/>
      <c r="AF10" s="64"/>
      <c r="AG10" s="64"/>
      <c r="AH10" s="2"/>
      <c r="AI10" s="64">
        <f>データ!T6</f>
        <v>288</v>
      </c>
      <c r="AJ10" s="64"/>
      <c r="AK10" s="64"/>
      <c r="AL10" s="64"/>
      <c r="AM10" s="64"/>
      <c r="AN10" s="64"/>
      <c r="AO10" s="64"/>
      <c r="AP10" s="64"/>
      <c r="AQ10" s="56">
        <f>データ!U6</f>
        <v>0.19</v>
      </c>
      <c r="AR10" s="56"/>
      <c r="AS10" s="56"/>
      <c r="AT10" s="56"/>
      <c r="AU10" s="56"/>
      <c r="AV10" s="56"/>
      <c r="AW10" s="56"/>
      <c r="AX10" s="56"/>
      <c r="AY10" s="56">
        <f>データ!V6</f>
        <v>1515.79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133825</v>
      </c>
      <c r="D6" s="31">
        <f t="shared" si="3"/>
        <v>47</v>
      </c>
      <c r="E6" s="31">
        <f t="shared" si="3"/>
        <v>1</v>
      </c>
      <c r="F6" s="31">
        <f t="shared" si="3"/>
        <v>0</v>
      </c>
      <c r="G6" s="31">
        <f t="shared" si="3"/>
        <v>0</v>
      </c>
      <c r="H6" s="31" t="str">
        <f t="shared" si="3"/>
        <v>東京都　御蔵島村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1340</v>
      </c>
      <c r="Q6" s="32">
        <f t="shared" si="3"/>
        <v>298</v>
      </c>
      <c r="R6" s="32">
        <f t="shared" si="3"/>
        <v>20.54</v>
      </c>
      <c r="S6" s="32">
        <f t="shared" si="3"/>
        <v>14.51</v>
      </c>
      <c r="T6" s="32">
        <f t="shared" si="3"/>
        <v>288</v>
      </c>
      <c r="U6" s="32">
        <f t="shared" si="3"/>
        <v>0.19</v>
      </c>
      <c r="V6" s="32">
        <f t="shared" si="3"/>
        <v>1515.79</v>
      </c>
      <c r="W6" s="33">
        <f>IF(W7="",NA(),W7)</f>
        <v>71.95</v>
      </c>
      <c r="X6" s="33">
        <f t="shared" ref="X6:AF6" si="4">IF(X7="",NA(),X7)</f>
        <v>82.56</v>
      </c>
      <c r="Y6" s="33">
        <f t="shared" si="4"/>
        <v>99.02</v>
      </c>
      <c r="Z6" s="33">
        <f t="shared" si="4"/>
        <v>80.3</v>
      </c>
      <c r="AA6" s="33">
        <f t="shared" si="4"/>
        <v>83.85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519.04</v>
      </c>
      <c r="BE6" s="33">
        <f t="shared" ref="BE6:BM6" si="7">IF(BE7="",NA(),BE7)</f>
        <v>506.65</v>
      </c>
      <c r="BF6" s="33">
        <f t="shared" si="7"/>
        <v>432.58</v>
      </c>
      <c r="BG6" s="33">
        <f t="shared" si="7"/>
        <v>976.35</v>
      </c>
      <c r="BH6" s="33">
        <f t="shared" si="7"/>
        <v>936.16</v>
      </c>
      <c r="BI6" s="33">
        <f t="shared" si="7"/>
        <v>1450.45</v>
      </c>
      <c r="BJ6" s="33">
        <f t="shared" si="7"/>
        <v>1442.51</v>
      </c>
      <c r="BK6" s="33">
        <f t="shared" si="7"/>
        <v>1496.15</v>
      </c>
      <c r="BL6" s="33">
        <f t="shared" si="7"/>
        <v>1462.56</v>
      </c>
      <c r="BM6" s="33">
        <f t="shared" si="7"/>
        <v>1486.62</v>
      </c>
      <c r="BN6" s="32" t="str">
        <f>IF(BN7="","",IF(BN7="-","【-】","【"&amp;SUBSTITUTE(TEXT(BN7,"#,##0.00"),"-","△")&amp;"】"))</f>
        <v>【1,239.32】</v>
      </c>
      <c r="BO6" s="33">
        <f>IF(BO7="",NA(),BO7)</f>
        <v>61.5</v>
      </c>
      <c r="BP6" s="33">
        <f t="shared" ref="BP6:BX6" si="8">IF(BP7="",NA(),BP7)</f>
        <v>70.290000000000006</v>
      </c>
      <c r="BQ6" s="33">
        <f t="shared" si="8"/>
        <v>85.56</v>
      </c>
      <c r="BR6" s="33">
        <f t="shared" si="8"/>
        <v>67.39</v>
      </c>
      <c r="BS6" s="33">
        <f t="shared" si="8"/>
        <v>69.06</v>
      </c>
      <c r="BT6" s="33">
        <f t="shared" si="8"/>
        <v>33.96</v>
      </c>
      <c r="BU6" s="33">
        <f t="shared" si="8"/>
        <v>33.299999999999997</v>
      </c>
      <c r="BV6" s="33">
        <f t="shared" si="8"/>
        <v>33.01</v>
      </c>
      <c r="BW6" s="33">
        <f t="shared" si="8"/>
        <v>32.39</v>
      </c>
      <c r="BX6" s="33">
        <f t="shared" si="8"/>
        <v>24.39</v>
      </c>
      <c r="BY6" s="32" t="str">
        <f>IF(BY7="","",IF(BY7="-","【-】","【"&amp;SUBSTITUTE(TEXT(BY7,"#,##0.00"),"-","△")&amp;"】"))</f>
        <v>【36.33】</v>
      </c>
      <c r="BZ6" s="33">
        <f>IF(BZ7="",NA(),BZ7)</f>
        <v>135.74</v>
      </c>
      <c r="CA6" s="33">
        <f t="shared" ref="CA6:CI6" si="9">IF(CA7="",NA(),CA7)</f>
        <v>117.53</v>
      </c>
      <c r="CB6" s="33">
        <f t="shared" si="9"/>
        <v>98.64</v>
      </c>
      <c r="CC6" s="33">
        <f t="shared" si="9"/>
        <v>120.26</v>
      </c>
      <c r="CD6" s="33">
        <f t="shared" si="9"/>
        <v>118.28</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65.680000000000007</v>
      </c>
      <c r="CL6" s="33">
        <f t="shared" ref="CL6:CT6" si="10">IF(CL7="",NA(),CL7)</f>
        <v>63.35</v>
      </c>
      <c r="CM6" s="33">
        <f t="shared" si="10"/>
        <v>65.430000000000007</v>
      </c>
      <c r="CN6" s="33">
        <f t="shared" si="10"/>
        <v>54.85</v>
      </c>
      <c r="CO6" s="33">
        <f t="shared" si="10"/>
        <v>54.52</v>
      </c>
      <c r="CP6" s="33">
        <f t="shared" si="10"/>
        <v>51.56</v>
      </c>
      <c r="CQ6" s="33">
        <f t="shared" si="10"/>
        <v>50.66</v>
      </c>
      <c r="CR6" s="33">
        <f t="shared" si="10"/>
        <v>51.11</v>
      </c>
      <c r="CS6" s="33">
        <f t="shared" si="10"/>
        <v>50.49</v>
      </c>
      <c r="CT6" s="33">
        <f t="shared" si="10"/>
        <v>48.36</v>
      </c>
      <c r="CU6" s="32" t="str">
        <f>IF(CU7="","",IF(CU7="-","【-】","【"&amp;SUBSTITUTE(TEXT(CU7,"#,##0.00"),"-","△")&amp;"】"))</f>
        <v>【58.19】</v>
      </c>
      <c r="CV6" s="33">
        <f>IF(CV7="",NA(),CV7)</f>
        <v>91.03</v>
      </c>
      <c r="CW6" s="33">
        <f t="shared" ref="CW6:DE6" si="11">IF(CW7="",NA(),CW7)</f>
        <v>89.7</v>
      </c>
      <c r="CX6" s="33">
        <f t="shared" si="11"/>
        <v>91.09</v>
      </c>
      <c r="CY6" s="33">
        <f t="shared" si="11"/>
        <v>91.15</v>
      </c>
      <c r="CZ6" s="33">
        <f t="shared" si="11"/>
        <v>89.72</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133825</v>
      </c>
      <c r="D7" s="35">
        <v>47</v>
      </c>
      <c r="E7" s="35">
        <v>1</v>
      </c>
      <c r="F7" s="35">
        <v>0</v>
      </c>
      <c r="G7" s="35">
        <v>0</v>
      </c>
      <c r="H7" s="35" t="s">
        <v>93</v>
      </c>
      <c r="I7" s="35" t="s">
        <v>94</v>
      </c>
      <c r="J7" s="35" t="s">
        <v>95</v>
      </c>
      <c r="K7" s="35" t="s">
        <v>96</v>
      </c>
      <c r="L7" s="35" t="s">
        <v>97</v>
      </c>
      <c r="M7" s="36" t="s">
        <v>98</v>
      </c>
      <c r="N7" s="36" t="s">
        <v>99</v>
      </c>
      <c r="O7" s="36">
        <v>100</v>
      </c>
      <c r="P7" s="36">
        <v>1340</v>
      </c>
      <c r="Q7" s="36">
        <v>298</v>
      </c>
      <c r="R7" s="36">
        <v>20.54</v>
      </c>
      <c r="S7" s="36">
        <v>14.51</v>
      </c>
      <c r="T7" s="36">
        <v>288</v>
      </c>
      <c r="U7" s="36">
        <v>0.19</v>
      </c>
      <c r="V7" s="36">
        <v>1515.79</v>
      </c>
      <c r="W7" s="36">
        <v>71.95</v>
      </c>
      <c r="X7" s="36">
        <v>82.56</v>
      </c>
      <c r="Y7" s="36">
        <v>99.02</v>
      </c>
      <c r="Z7" s="36">
        <v>80.3</v>
      </c>
      <c r="AA7" s="36">
        <v>83.85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519.04</v>
      </c>
      <c r="BE7" s="36">
        <v>506.65</v>
      </c>
      <c r="BF7" s="36">
        <v>432.58</v>
      </c>
      <c r="BG7" s="36">
        <v>976.35</v>
      </c>
      <c r="BH7" s="36">
        <v>936.16</v>
      </c>
      <c r="BI7" s="36">
        <v>1450.45</v>
      </c>
      <c r="BJ7" s="36">
        <v>1442.51</v>
      </c>
      <c r="BK7" s="36">
        <v>1496.15</v>
      </c>
      <c r="BL7" s="36">
        <v>1462.56</v>
      </c>
      <c r="BM7" s="36">
        <v>1486.62</v>
      </c>
      <c r="BN7" s="36">
        <v>1239.32</v>
      </c>
      <c r="BO7" s="36">
        <v>61.5</v>
      </c>
      <c r="BP7" s="36">
        <v>70.290000000000006</v>
      </c>
      <c r="BQ7" s="36">
        <v>85.56</v>
      </c>
      <c r="BR7" s="36">
        <v>67.39</v>
      </c>
      <c r="BS7" s="36">
        <v>69.06</v>
      </c>
      <c r="BT7" s="36">
        <v>33.96</v>
      </c>
      <c r="BU7" s="36">
        <v>33.299999999999997</v>
      </c>
      <c r="BV7" s="36">
        <v>33.01</v>
      </c>
      <c r="BW7" s="36">
        <v>32.39</v>
      </c>
      <c r="BX7" s="36">
        <v>24.39</v>
      </c>
      <c r="BY7" s="36">
        <v>36.33</v>
      </c>
      <c r="BZ7" s="36">
        <v>135.74</v>
      </c>
      <c r="CA7" s="36">
        <v>117.53</v>
      </c>
      <c r="CB7" s="36">
        <v>98.64</v>
      </c>
      <c r="CC7" s="36">
        <v>120.26</v>
      </c>
      <c r="CD7" s="36">
        <v>118.28</v>
      </c>
      <c r="CE7" s="36">
        <v>512.74</v>
      </c>
      <c r="CF7" s="36">
        <v>526.57000000000005</v>
      </c>
      <c r="CG7" s="36">
        <v>523.08000000000004</v>
      </c>
      <c r="CH7" s="36">
        <v>530.83000000000004</v>
      </c>
      <c r="CI7" s="36">
        <v>734.18</v>
      </c>
      <c r="CJ7" s="36">
        <v>476.46</v>
      </c>
      <c r="CK7" s="36">
        <v>65.680000000000007</v>
      </c>
      <c r="CL7" s="36">
        <v>63.35</v>
      </c>
      <c r="CM7" s="36">
        <v>65.430000000000007</v>
      </c>
      <c r="CN7" s="36">
        <v>54.85</v>
      </c>
      <c r="CO7" s="36">
        <v>54.52</v>
      </c>
      <c r="CP7" s="36">
        <v>51.56</v>
      </c>
      <c r="CQ7" s="36">
        <v>50.66</v>
      </c>
      <c r="CR7" s="36">
        <v>51.11</v>
      </c>
      <c r="CS7" s="36">
        <v>50.49</v>
      </c>
      <c r="CT7" s="36">
        <v>48.36</v>
      </c>
      <c r="CU7" s="36">
        <v>58.19</v>
      </c>
      <c r="CV7" s="36">
        <v>91.03</v>
      </c>
      <c r="CW7" s="36">
        <v>89.7</v>
      </c>
      <c r="CX7" s="36">
        <v>91.09</v>
      </c>
      <c r="CY7" s="36">
        <v>91.15</v>
      </c>
      <c r="CZ7" s="36">
        <v>89.72</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2016-02-03T04:08:14Z</cp:lastPrinted>
  <dcterms:created xsi:type="dcterms:W3CDTF">2016-01-18T05:01:19Z</dcterms:created>
  <dcterms:modified xsi:type="dcterms:W3CDTF">2017-02-23T04:03:08Z</dcterms:modified>
  <cp:category/>
</cp:coreProperties>
</file>