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UBARU\財政\公営企業\経営比較分析表\"/>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O6" i="5"/>
  <c r="N6" i="5"/>
  <c r="M6" i="5"/>
  <c r="L6" i="5"/>
  <c r="Z8" i="4" s="1"/>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AI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<sst xmlns="http://schemas.openxmlformats.org/spreadsheetml/2006/main" count="218" uniqueCount="108">
  <si>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</si>
  <si>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</si>
  <si>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</si>
  <si>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</si>
  <si>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</si>
  <si>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</si>
  <si>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</si>
  <si>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</si>
  <si>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</si>
  <si>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</si>
  <si>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</si>
  <si>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</si>
  <si>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</si>
  <si>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</si>
  <si>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</si>
  <si>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</si>
  <si>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</si>
  <si>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</si>
  <si>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</si>
  <si>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</si>
  <si>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</si>
  <si>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</si>
  <si>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</si>
  <si>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</si>
  <si>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</si>
  <si>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</si>
  <si>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</si>
  <si>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</si>
  <si>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</si>
  <si>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</si>
  <si>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</si>
  <si>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</si>
  <si>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</si>
  <si>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</si>
  <si>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</si>
  <si>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</si>
  <si>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</si>
  <si>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</si>
  <si>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</si>
  <si>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</si>
  <si>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</si>
  <si>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</si>
  <si>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</si>
  <si>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</si>
  <si>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</si>
  <si>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</si>
  <si>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</si>
  <si>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</si>
  <si>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</si>
  <si>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</si>
  <si>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</si>
  <si>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</si>
  <si>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</si>
  <si>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</si>
  <si>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</si>
  <si>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</si>
  <si>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</si>
  <si>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</si>
  <si>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</si>
  <si>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</si>
  <si>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</si>
  <si>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</si>
  <si>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</si>
  <si>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</si>
  <si>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</si>
  <si>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</si>
  <si>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</si>
  <si>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</si>
  <si>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</si>
  <si>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</si>
  <si>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</si>
  <si>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</si>
  <si>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</si>
  <si>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</si>
  <si>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</si>
  <si>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</si>
  <si>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</si>
  <si>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</si>
  <si>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</si>
  <si>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</si>
  <si>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</si>
  <si>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</si>
  <si>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</si>
  <si>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</si>
  <si>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</si>
  <si>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</si>
  <si>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</si>
  <si>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</si>
  <si>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</si>
  <si>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</si>
  <si>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</si>
  <si>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</si>
  <si>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</si>
  <si>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　御蔵島村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</si>
  <si>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</si>
  <si>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</si>
  <si>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</si>
  <si>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</si>
  <si>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</si>
  <si>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</si>
  <si>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</si>
  <si>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</si>
  <si>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</si>
  <si>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</si>
  <si>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</si>
  <si>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本村の収益的収支比率は単年度で赤字となっており、経営改善に向け、料金回収率や設備投資の見直しといった取組が必要となる。
④企業債残高対給水収益比率
　現状、類似団体の平均値を下回っているが、今後設備更新等が予測され、適切な投資規模と料金水準を見定めた経営計画が必要となる。
⑤料金回収率
　給水に係る費用がどの程度給水収益で賄えているかを表した指標で、本村では料金回収率が100％を下回っており、適切な料金収入の確保が必要となっている。
⑥給水原価
　本村の給水原価は類似団体と比し低いが、新たな設備投資に係る地方債償還等により高まる可能性がある。
⑦施設利用率
　平均の水道施設利用率は余裕があるが、夏季に配水能力の上限まで達する場合がある。
⑧有収率
　本村の有収率は高く、施設の稼働状況が収益に反映されているといえる。</t>
    <phoneticPr fontId="4"/>
  </si>
  <si>
    <t>　単年度の収益的収支は赤字となっており、事業運営に必要最低限の総費用（地方債償還金を含む）を賄うだけの収益確保ができていない。
　事業維持に不可欠な設備投資が今後見込まれており、財源の確保や経営に与える影響等を踏まえ、適切な料金収入の確保を含む経営改善の実施や、投資計画等の見直しなどを行う必要がある。</t>
    <rPh sb="20" eb="22">
      <t>ジギョウ</t>
    </rPh>
    <rPh sb="22" eb="24">
      <t>ウンエイ</t>
    </rPh>
    <rPh sb="25" eb="27">
      <t>ヒツヨウ</t>
    </rPh>
    <rPh sb="27" eb="30">
      <t>サイテイゲン</t>
    </rPh>
    <rPh sb="31" eb="32">
      <t>ソウ</t>
    </rPh>
    <rPh sb="32" eb="34">
      <t>ヒヨウ</t>
    </rPh>
    <rPh sb="42" eb="43">
      <t>フク</t>
    </rPh>
    <rPh sb="46" eb="47">
      <t>マカナ</t>
    </rPh>
    <rPh sb="51" eb="53">
      <t>シュウエキ</t>
    </rPh>
    <rPh sb="53" eb="55">
      <t>カクホ</t>
    </rPh>
    <rPh sb="81" eb="83">
      <t>ミコ</t>
    </rPh>
    <phoneticPr fontId="4"/>
  </si>
  <si>
    <t>③管路更新率
　本指標は、数値が1％の場合、すべての管路を更新するのに100年かかることを表す。本村の管路更新は、都道の更新工事及び耐用寿命の迫るものなど、優先順位の高いものから着手し、平成29年度より5か年で5％の更新を目途とする。</t>
    <rPh sb="57" eb="59">
      <t>トドウ</t>
    </rPh>
    <rPh sb="60" eb="62">
      <t>コウシン</t>
    </rPh>
    <rPh sb="62" eb="64">
      <t>コウジ</t>
    </rPh>
    <rPh sb="64" eb="65">
      <t>オヨ</t>
    </rPh>
    <rPh sb="68" eb="70">
      <t>ジュミョウ</t>
    </rPh>
    <rPh sb="71" eb="72">
      <t>セマ</t>
    </rPh>
    <rPh sb="78" eb="80">
      <t>ユウセン</t>
    </rPh>
    <rPh sb="80" eb="82">
      <t>ジュンイ</t>
    </rPh>
    <rPh sb="83" eb="84">
      <t>タカ</t>
    </rPh>
    <rPh sb="89" eb="91">
      <t>チャクシュ</t>
    </rPh>
    <rPh sb="93" eb="95">
      <t>ヘイセイ</t>
    </rPh>
    <rPh sb="97" eb="99">
      <t>ネンド</t>
    </rPh>
    <rPh sb="103" eb="104">
      <t>ネン</t>
    </rPh>
    <rPh sb="108" eb="110">
      <t>コウシン</t>
    </rPh>
    <rPh sb="111" eb="113">
      <t>モクト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</si>
</sst>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7739544"/>
        <c:axId val="13771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37739544"/>
        <c:axId val="137711960"/>
      </c:lineChart>
      <c:dateAx>
        <c:axId val="137739544"/>
        <c:scaling>
          <c:orientation val="minMax"/>
        </c:scaling>
        <c:delete val="1"/>
        <c:axPos val="b"/>
        <c:numFmt formatCode="ge" sourceLinked="1"/>
        <c:majorTickMark val="none"/>
        <c:minorTickMark val="none"/>
        <c:tickLblPos val="none"/>
        <c:crossAx val="137711960"/>
        <c:crosses val="autoZero"/>
        <c:auto val="1"/>
        <c:lblOffset val="100"/>
        <c:baseTimeUnit val="years"/>
      </c:dateAx>
      <c:valAx>
        <c:axId val="13771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3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63.35</c:v>
                </c:pt>
                <c:pt idx="1">
                  <c:v>65.430000000000007</c:v>
                </c:pt>
                <c:pt idx="2">
                  <c:v>54.85</c:v>
                </c:pt>
                <c:pt idx="3">
                  <c:v>54.52</c:v>
                </c:pt>
                <c:pt idx="4">
                  <c:v>54.56</c:v>
                </c:pt>
              </c:numCache>
            </c:numRef>
          </c:val>
        </c:ser>
        <c:dLbls>
          <c:showLegendKey val="0"/>
          <c:showVal val="0"/>
          <c:showCatName val="0"/>
          <c:showSerName val="0"/>
          <c:showPercent val="0"/>
          <c:showBubbleSize val="0"/>
        </c:dLbls>
        <c:gapWidth val="150"/>
        <c:axId val="138721648"/>
        <c:axId val="13872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38721648"/>
        <c:axId val="138722040"/>
      </c:lineChart>
      <c:dateAx>
        <c:axId val="138721648"/>
        <c:scaling>
          <c:orientation val="minMax"/>
        </c:scaling>
        <c:delete val="1"/>
        <c:axPos val="b"/>
        <c:numFmt formatCode="ge" sourceLinked="1"/>
        <c:majorTickMark val="none"/>
        <c:minorTickMark val="none"/>
        <c:tickLblPos val="none"/>
        <c:crossAx val="138722040"/>
        <c:crosses val="autoZero"/>
        <c:auto val="1"/>
        <c:lblOffset val="100"/>
        <c:baseTimeUnit val="years"/>
      </c:dateAx>
      <c:valAx>
        <c:axId val="13872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2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89.7</c:v>
                </c:pt>
                <c:pt idx="1">
                  <c:v>91.09</c:v>
                </c:pt>
                <c:pt idx="2">
                  <c:v>91.15</c:v>
                </c:pt>
                <c:pt idx="3">
                  <c:v>89.72</c:v>
                </c:pt>
                <c:pt idx="4">
                  <c:v>89.93</c:v>
                </c:pt>
              </c:numCache>
            </c:numRef>
          </c:val>
        </c:ser>
        <c:dLbls>
          <c:showLegendKey val="0"/>
          <c:showVal val="0"/>
          <c:showCatName val="0"/>
          <c:showSerName val="0"/>
          <c:showPercent val="0"/>
          <c:showBubbleSize val="0"/>
        </c:dLbls>
        <c:gapWidth val="150"/>
        <c:axId val="138436552"/>
        <c:axId val="13872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38436552"/>
        <c:axId val="138723216"/>
      </c:lineChart>
      <c:dateAx>
        <c:axId val="138436552"/>
        <c:scaling>
          <c:orientation val="minMax"/>
        </c:scaling>
        <c:delete val="1"/>
        <c:axPos val="b"/>
        <c:numFmt formatCode="ge" sourceLinked="1"/>
        <c:majorTickMark val="none"/>
        <c:minorTickMark val="none"/>
        <c:tickLblPos val="none"/>
        <c:crossAx val="138723216"/>
        <c:crosses val="autoZero"/>
        <c:auto val="1"/>
        <c:lblOffset val="100"/>
        <c:baseTimeUnit val="years"/>
      </c:dateAx>
      <c:valAx>
        <c:axId val="13872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3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82.56</c:v>
                </c:pt>
                <c:pt idx="1">
                  <c:v>99.02</c:v>
                </c:pt>
                <c:pt idx="2">
                  <c:v>80.3</c:v>
                </c:pt>
                <c:pt idx="3">
                  <c:v>83.85</c:v>
                </c:pt>
                <c:pt idx="4">
                  <c:v>57.4</c:v>
                </c:pt>
              </c:numCache>
            </c:numRef>
          </c:val>
        </c:ser>
        <c:dLbls>
          <c:showLegendKey val="0"/>
          <c:showVal val="0"/>
          <c:showCatName val="0"/>
          <c:showSerName val="0"/>
          <c:showPercent val="0"/>
          <c:showBubbleSize val="0"/>
        </c:dLbls>
        <c:gapWidth val="150"/>
        <c:axId val="138743352"/>
        <c:axId val="13824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38743352"/>
        <c:axId val="138243776"/>
      </c:lineChart>
      <c:dateAx>
        <c:axId val="138743352"/>
        <c:scaling>
          <c:orientation val="minMax"/>
        </c:scaling>
        <c:delete val="1"/>
        <c:axPos val="b"/>
        <c:numFmt formatCode="ge" sourceLinked="1"/>
        <c:majorTickMark val="none"/>
        <c:minorTickMark val="none"/>
        <c:tickLblPos val="none"/>
        <c:crossAx val="138243776"/>
        <c:crosses val="autoZero"/>
        <c:auto val="1"/>
        <c:lblOffset val="100"/>
        <c:baseTimeUnit val="years"/>
      </c:dateAx>
      <c:valAx>
        <c:axId val="1382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4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358752"/>
        <c:axId val="1383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358752"/>
        <c:axId val="138369376"/>
      </c:lineChart>
      <c:dateAx>
        <c:axId val="138358752"/>
        <c:scaling>
          <c:orientation val="minMax"/>
        </c:scaling>
        <c:delete val="1"/>
        <c:axPos val="b"/>
        <c:numFmt formatCode="ge" sourceLinked="1"/>
        <c:majorTickMark val="none"/>
        <c:minorTickMark val="none"/>
        <c:tickLblPos val="none"/>
        <c:crossAx val="138369376"/>
        <c:crosses val="autoZero"/>
        <c:auto val="1"/>
        <c:lblOffset val="100"/>
        <c:baseTimeUnit val="years"/>
      </c:dateAx>
      <c:valAx>
        <c:axId val="1383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467992"/>
        <c:axId val="13846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467992"/>
        <c:axId val="138468376"/>
      </c:lineChart>
      <c:dateAx>
        <c:axId val="138467992"/>
        <c:scaling>
          <c:orientation val="minMax"/>
        </c:scaling>
        <c:delete val="1"/>
        <c:axPos val="b"/>
        <c:numFmt formatCode="ge" sourceLinked="1"/>
        <c:majorTickMark val="none"/>
        <c:minorTickMark val="none"/>
        <c:tickLblPos val="none"/>
        <c:crossAx val="138468376"/>
        <c:crosses val="autoZero"/>
        <c:auto val="1"/>
        <c:lblOffset val="100"/>
        <c:baseTimeUnit val="years"/>
      </c:dateAx>
      <c:valAx>
        <c:axId val="13846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6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434984"/>
        <c:axId val="13843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434984"/>
        <c:axId val="138435376"/>
      </c:lineChart>
      <c:dateAx>
        <c:axId val="138434984"/>
        <c:scaling>
          <c:orientation val="minMax"/>
        </c:scaling>
        <c:delete val="1"/>
        <c:axPos val="b"/>
        <c:numFmt formatCode="ge" sourceLinked="1"/>
        <c:majorTickMark val="none"/>
        <c:minorTickMark val="none"/>
        <c:tickLblPos val="none"/>
        <c:crossAx val="138435376"/>
        <c:crosses val="autoZero"/>
        <c:auto val="1"/>
        <c:lblOffset val="100"/>
        <c:baseTimeUnit val="years"/>
      </c:dateAx>
      <c:valAx>
        <c:axId val="13843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3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436944"/>
        <c:axId val="13859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436944"/>
        <c:axId val="138594320"/>
      </c:lineChart>
      <c:dateAx>
        <c:axId val="138436944"/>
        <c:scaling>
          <c:orientation val="minMax"/>
        </c:scaling>
        <c:delete val="1"/>
        <c:axPos val="b"/>
        <c:numFmt formatCode="ge" sourceLinked="1"/>
        <c:majorTickMark val="none"/>
        <c:minorTickMark val="none"/>
        <c:tickLblPos val="none"/>
        <c:crossAx val="138594320"/>
        <c:crosses val="autoZero"/>
        <c:auto val="1"/>
        <c:lblOffset val="100"/>
        <c:baseTimeUnit val="years"/>
      </c:dateAx>
      <c:valAx>
        <c:axId val="13859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3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506.65</c:v>
                </c:pt>
                <c:pt idx="1">
                  <c:v>432.58</c:v>
                </c:pt>
                <c:pt idx="2">
                  <c:v>976.35</c:v>
                </c:pt>
                <c:pt idx="3">
                  <c:v>936.16</c:v>
                </c:pt>
                <c:pt idx="4">
                  <c:v>872.95</c:v>
                </c:pt>
              </c:numCache>
            </c:numRef>
          </c:val>
        </c:ser>
        <c:dLbls>
          <c:showLegendKey val="0"/>
          <c:showVal val="0"/>
          <c:showCatName val="0"/>
          <c:showSerName val="0"/>
          <c:showPercent val="0"/>
          <c:showBubbleSize val="0"/>
        </c:dLbls>
        <c:gapWidth val="150"/>
        <c:axId val="138595496"/>
        <c:axId val="13859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38595496"/>
        <c:axId val="138595888"/>
      </c:lineChart>
      <c:dateAx>
        <c:axId val="138595496"/>
        <c:scaling>
          <c:orientation val="minMax"/>
        </c:scaling>
        <c:delete val="1"/>
        <c:axPos val="b"/>
        <c:numFmt formatCode="ge" sourceLinked="1"/>
        <c:majorTickMark val="none"/>
        <c:minorTickMark val="none"/>
        <c:tickLblPos val="none"/>
        <c:crossAx val="138595888"/>
        <c:crosses val="autoZero"/>
        <c:auto val="1"/>
        <c:lblOffset val="100"/>
        <c:baseTimeUnit val="years"/>
      </c:dateAx>
      <c:valAx>
        <c:axId val="13859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9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70.290000000000006</c:v>
                </c:pt>
                <c:pt idx="1">
                  <c:v>85.56</c:v>
                </c:pt>
                <c:pt idx="2">
                  <c:v>67.39</c:v>
                </c:pt>
                <c:pt idx="3">
                  <c:v>69.06</c:v>
                </c:pt>
                <c:pt idx="4">
                  <c:v>47.44</c:v>
                </c:pt>
              </c:numCache>
            </c:numRef>
          </c:val>
        </c:ser>
        <c:dLbls>
          <c:showLegendKey val="0"/>
          <c:showVal val="0"/>
          <c:showCatName val="0"/>
          <c:showSerName val="0"/>
          <c:showPercent val="0"/>
          <c:showBubbleSize val="0"/>
        </c:dLbls>
        <c:gapWidth val="150"/>
        <c:axId val="138597064"/>
        <c:axId val="13859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38597064"/>
        <c:axId val="138597456"/>
      </c:lineChart>
      <c:dateAx>
        <c:axId val="138597064"/>
        <c:scaling>
          <c:orientation val="minMax"/>
        </c:scaling>
        <c:delete val="1"/>
        <c:axPos val="b"/>
        <c:numFmt formatCode="ge" sourceLinked="1"/>
        <c:majorTickMark val="none"/>
        <c:minorTickMark val="none"/>
        <c:tickLblPos val="none"/>
        <c:crossAx val="138597456"/>
        <c:crosses val="autoZero"/>
        <c:auto val="1"/>
        <c:lblOffset val="100"/>
        <c:baseTimeUnit val="years"/>
      </c:dateAx>
      <c:valAx>
        <c:axId val="13859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9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117.53</c:v>
                </c:pt>
                <c:pt idx="1">
                  <c:v>98.64</c:v>
                </c:pt>
                <c:pt idx="2">
                  <c:v>120.26</c:v>
                </c:pt>
                <c:pt idx="3">
                  <c:v>118.28</c:v>
                </c:pt>
                <c:pt idx="4">
                  <c:v>172.78</c:v>
                </c:pt>
              </c:numCache>
            </c:numRef>
          </c:val>
        </c:ser>
        <c:dLbls>
          <c:showLegendKey val="0"/>
          <c:showVal val="0"/>
          <c:showCatName val="0"/>
          <c:showSerName val="0"/>
          <c:showPercent val="0"/>
          <c:showBubbleSize val="0"/>
        </c:dLbls>
        <c:gapWidth val="150"/>
        <c:axId val="138434592"/>
        <c:axId val="13843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38434592"/>
        <c:axId val="138434200"/>
      </c:lineChart>
      <c:dateAx>
        <c:axId val="138434592"/>
        <c:scaling>
          <c:orientation val="minMax"/>
        </c:scaling>
        <c:delete val="1"/>
        <c:axPos val="b"/>
        <c:numFmt formatCode="ge" sourceLinked="1"/>
        <c:majorTickMark val="none"/>
        <c:minorTickMark val="none"/>
        <c:tickLblPos val="none"/>
        <c:crossAx val="138434200"/>
        <c:crosses val="autoZero"/>
        <c:auto val="1"/>
        <c:lblOffset val="100"/>
        <c:baseTimeUnit val="years"/>
      </c:dateAx>
      <c:valAx>
        <c:axId val="13843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東京都　御蔵島村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314</v>
      </c>
      <c r="AJ8" s="55"/>
      <c r="AK8" s="55"/>
      <c r="AL8" s="55"/>
      <c r="AM8" s="55"/>
      <c r="AN8" s="55"/>
      <c r="AO8" s="55"/>
      <c r="AP8" s="56"/>
      <c r="AQ8" s="46">
        <f>データ!R6</f>
        <v>20.54</v>
      </c>
      <c r="AR8" s="46"/>
      <c r="AS8" s="46"/>
      <c r="AT8" s="46"/>
      <c r="AU8" s="46"/>
      <c r="AV8" s="46"/>
      <c r="AW8" s="46"/>
      <c r="AX8" s="46"/>
      <c r="AY8" s="46">
        <f>データ!S6</f>
        <v>15.29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100</v>
      </c>
      <c r="S10" s="46"/>
      <c r="T10" s="46"/>
      <c r="U10" s="46"/>
      <c r="V10" s="46"/>
      <c r="W10" s="46"/>
      <c r="X10" s="46"/>
      <c r="Y10" s="46"/>
      <c r="Z10" s="80">
        <f>データ!P6</f>
        <v>1350</v>
      </c>
      <c r="AA10" s="80"/>
      <c r="AB10" s="80"/>
      <c r="AC10" s="80"/>
      <c r="AD10" s="80"/>
      <c r="AE10" s="80"/>
      <c r="AF10" s="80"/>
      <c r="AG10" s="80"/>
      <c r="AH10" s="2"/>
      <c r="AI10" s="80">
        <f>データ!T6</f>
        <v>302</v>
      </c>
      <c r="AJ10" s="80"/>
      <c r="AK10" s="80"/>
      <c r="AL10" s="80"/>
      <c r="AM10" s="80"/>
      <c r="AN10" s="80"/>
      <c r="AO10" s="80"/>
      <c r="AP10" s="80"/>
      <c r="AQ10" s="46">
        <f>データ!U6</f>
        <v>0.19</v>
      </c>
      <c r="AR10" s="46"/>
      <c r="AS10" s="46"/>
      <c r="AT10" s="46"/>
      <c r="AU10" s="46"/>
      <c r="AV10" s="46"/>
      <c r="AW10" s="46"/>
      <c r="AX10" s="46"/>
      <c r="AY10" s="46">
        <f>データ!V6</f>
        <v>1589.47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133825</v>
      </c>
      <c r="D6" s="31">
        <f t="shared" si="3"/>
        <v>47</v>
      </c>
      <c r="E6" s="31">
        <f t="shared" si="3"/>
        <v>1</v>
      </c>
      <c r="F6" s="31">
        <f t="shared" si="3"/>
        <v>0</v>
      </c>
      <c r="G6" s="31">
        <f t="shared" si="3"/>
        <v>0</v>
      </c>
      <c r="H6" s="31" t="str">
        <f t="shared" si="3"/>
        <v>東京都　御蔵島村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1350</v>
      </c>
      <c r="Q6" s="32">
        <f t="shared" si="3"/>
        <v>314</v>
      </c>
      <c r="R6" s="32">
        <f t="shared" si="3"/>
        <v>20.54</v>
      </c>
      <c r="S6" s="32">
        <f t="shared" si="3"/>
        <v>15.29</v>
      </c>
      <c r="T6" s="32">
        <f t="shared" si="3"/>
        <v>302</v>
      </c>
      <c r="U6" s="32">
        <f t="shared" si="3"/>
        <v>0.19</v>
      </c>
      <c r="V6" s="32">
        <f t="shared" si="3"/>
        <v>1589.47</v>
      </c>
      <c r="W6" s="33">
        <f>IF(W7="",NA(),W7)</f>
        <v>82.56</v>
      </c>
      <c r="X6" s="33">
        <f t="shared" ref="X6:AF6" si="4">IF(X7="",NA(),X7)</f>
        <v>99.02</v>
      </c>
      <c r="Y6" s="33">
        <f t="shared" si="4"/>
        <v>80.3</v>
      </c>
      <c r="Z6" s="33">
        <f t="shared" si="4"/>
        <v>83.85</v>
      </c>
      <c r="AA6" s="33">
        <f t="shared" si="4"/>
        <v>57.4</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506.65</v>
      </c>
      <c r="BE6" s="33">
        <f t="shared" ref="BE6:BM6" si="7">IF(BE7="",NA(),BE7)</f>
        <v>432.58</v>
      </c>
      <c r="BF6" s="33">
        <f t="shared" si="7"/>
        <v>976.35</v>
      </c>
      <c r="BG6" s="33">
        <f t="shared" si="7"/>
        <v>936.16</v>
      </c>
      <c r="BH6" s="33">
        <f t="shared" si="7"/>
        <v>872.95</v>
      </c>
      <c r="BI6" s="33">
        <f t="shared" si="7"/>
        <v>1442.51</v>
      </c>
      <c r="BJ6" s="33">
        <f t="shared" si="7"/>
        <v>1496.15</v>
      </c>
      <c r="BK6" s="33">
        <f t="shared" si="7"/>
        <v>1462.56</v>
      </c>
      <c r="BL6" s="33">
        <f t="shared" si="7"/>
        <v>1486.62</v>
      </c>
      <c r="BM6" s="33">
        <f t="shared" si="7"/>
        <v>1510.14</v>
      </c>
      <c r="BN6" s="32" t="str">
        <f>IF(BN7="","",IF(BN7="-","【-】","【"&amp;SUBSTITUTE(TEXT(BN7,"#,##0.00"),"-","△")&amp;"】"))</f>
        <v>【1,242.90】</v>
      </c>
      <c r="BO6" s="33">
        <f>IF(BO7="",NA(),BO7)</f>
        <v>70.290000000000006</v>
      </c>
      <c r="BP6" s="33">
        <f t="shared" ref="BP6:BX6" si="8">IF(BP7="",NA(),BP7)</f>
        <v>85.56</v>
      </c>
      <c r="BQ6" s="33">
        <f t="shared" si="8"/>
        <v>67.39</v>
      </c>
      <c r="BR6" s="33">
        <f t="shared" si="8"/>
        <v>69.06</v>
      </c>
      <c r="BS6" s="33">
        <f t="shared" si="8"/>
        <v>47.44</v>
      </c>
      <c r="BT6" s="33">
        <f t="shared" si="8"/>
        <v>33.299999999999997</v>
      </c>
      <c r="BU6" s="33">
        <f t="shared" si="8"/>
        <v>33.01</v>
      </c>
      <c r="BV6" s="33">
        <f t="shared" si="8"/>
        <v>32.39</v>
      </c>
      <c r="BW6" s="33">
        <f t="shared" si="8"/>
        <v>24.39</v>
      </c>
      <c r="BX6" s="33">
        <f t="shared" si="8"/>
        <v>22.67</v>
      </c>
      <c r="BY6" s="32" t="str">
        <f>IF(BY7="","",IF(BY7="-","【-】","【"&amp;SUBSTITUTE(TEXT(BY7,"#,##0.00"),"-","△")&amp;"】"))</f>
        <v>【33.35】</v>
      </c>
      <c r="BZ6" s="33">
        <f>IF(BZ7="",NA(),BZ7)</f>
        <v>117.53</v>
      </c>
      <c r="CA6" s="33">
        <f t="shared" ref="CA6:CI6" si="9">IF(CA7="",NA(),CA7)</f>
        <v>98.64</v>
      </c>
      <c r="CB6" s="33">
        <f t="shared" si="9"/>
        <v>120.26</v>
      </c>
      <c r="CC6" s="33">
        <f t="shared" si="9"/>
        <v>118.28</v>
      </c>
      <c r="CD6" s="33">
        <f t="shared" si="9"/>
        <v>172.78</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63.35</v>
      </c>
      <c r="CL6" s="33">
        <f t="shared" ref="CL6:CT6" si="10">IF(CL7="",NA(),CL7)</f>
        <v>65.430000000000007</v>
      </c>
      <c r="CM6" s="33">
        <f t="shared" si="10"/>
        <v>54.85</v>
      </c>
      <c r="CN6" s="33">
        <f t="shared" si="10"/>
        <v>54.52</v>
      </c>
      <c r="CO6" s="33">
        <f t="shared" si="10"/>
        <v>54.56</v>
      </c>
      <c r="CP6" s="33">
        <f t="shared" si="10"/>
        <v>50.66</v>
      </c>
      <c r="CQ6" s="33">
        <f t="shared" si="10"/>
        <v>51.11</v>
      </c>
      <c r="CR6" s="33">
        <f t="shared" si="10"/>
        <v>50.49</v>
      </c>
      <c r="CS6" s="33">
        <f t="shared" si="10"/>
        <v>48.36</v>
      </c>
      <c r="CT6" s="33">
        <f t="shared" si="10"/>
        <v>48.7</v>
      </c>
      <c r="CU6" s="32" t="str">
        <f>IF(CU7="","",IF(CU7="-","【-】","【"&amp;SUBSTITUTE(TEXT(CU7,"#,##0.00"),"-","△")&amp;"】"))</f>
        <v>【57.58】</v>
      </c>
      <c r="CV6" s="33">
        <f>IF(CV7="",NA(),CV7)</f>
        <v>89.7</v>
      </c>
      <c r="CW6" s="33">
        <f t="shared" ref="CW6:DE6" si="11">IF(CW7="",NA(),CW7)</f>
        <v>91.09</v>
      </c>
      <c r="CX6" s="33">
        <f t="shared" si="11"/>
        <v>91.15</v>
      </c>
      <c r="CY6" s="33">
        <f t="shared" si="11"/>
        <v>89.72</v>
      </c>
      <c r="CZ6" s="33">
        <f t="shared" si="11"/>
        <v>89.93</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133825</v>
      </c>
      <c r="D7" s="35">
        <v>47</v>
      </c>
      <c r="E7" s="35">
        <v>1</v>
      </c>
      <c r="F7" s="35">
        <v>0</v>
      </c>
      <c r="G7" s="35">
        <v>0</v>
      </c>
      <c r="H7" s="35" t="s">
        <v>93</v>
      </c>
      <c r="I7" s="35" t="s">
        <v>94</v>
      </c>
      <c r="J7" s="35" t="s">
        <v>95</v>
      </c>
      <c r="K7" s="35" t="s">
        <v>96</v>
      </c>
      <c r="L7" s="35" t="s">
        <v>97</v>
      </c>
      <c r="M7" s="36" t="s">
        <v>98</v>
      </c>
      <c r="N7" s="36" t="s">
        <v>99</v>
      </c>
      <c r="O7" s="36">
        <v>100</v>
      </c>
      <c r="P7" s="36">
        <v>1350</v>
      </c>
      <c r="Q7" s="36">
        <v>314</v>
      </c>
      <c r="R7" s="36">
        <v>20.54</v>
      </c>
      <c r="S7" s="36">
        <v>15.29</v>
      </c>
      <c r="T7" s="36">
        <v>302</v>
      </c>
      <c r="U7" s="36">
        <v>0.19</v>
      </c>
      <c r="V7" s="36">
        <v>1589.47</v>
      </c>
      <c r="W7" s="36">
        <v>82.56</v>
      </c>
      <c r="X7" s="36">
        <v>99.02</v>
      </c>
      <c r="Y7" s="36">
        <v>80.3</v>
      </c>
      <c r="Z7" s="36">
        <v>83.85</v>
      </c>
      <c r="AA7" s="36">
        <v>57.4</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506.65</v>
      </c>
      <c r="BE7" s="36">
        <v>432.58</v>
      </c>
      <c r="BF7" s="36">
        <v>976.35</v>
      </c>
      <c r="BG7" s="36">
        <v>936.16</v>
      </c>
      <c r="BH7" s="36">
        <v>872.95</v>
      </c>
      <c r="BI7" s="36">
        <v>1442.51</v>
      </c>
      <c r="BJ7" s="36">
        <v>1496.15</v>
      </c>
      <c r="BK7" s="36">
        <v>1462.56</v>
      </c>
      <c r="BL7" s="36">
        <v>1486.62</v>
      </c>
      <c r="BM7" s="36">
        <v>1510.14</v>
      </c>
      <c r="BN7" s="36">
        <v>1242.9000000000001</v>
      </c>
      <c r="BO7" s="36">
        <v>70.290000000000006</v>
      </c>
      <c r="BP7" s="36">
        <v>85.56</v>
      </c>
      <c r="BQ7" s="36">
        <v>67.39</v>
      </c>
      <c r="BR7" s="36">
        <v>69.06</v>
      </c>
      <c r="BS7" s="36">
        <v>47.44</v>
      </c>
      <c r="BT7" s="36">
        <v>33.299999999999997</v>
      </c>
      <c r="BU7" s="36">
        <v>33.01</v>
      </c>
      <c r="BV7" s="36">
        <v>32.39</v>
      </c>
      <c r="BW7" s="36">
        <v>24.39</v>
      </c>
      <c r="BX7" s="36">
        <v>22.67</v>
      </c>
      <c r="BY7" s="36">
        <v>33.35</v>
      </c>
      <c r="BZ7" s="36">
        <v>117.53</v>
      </c>
      <c r="CA7" s="36">
        <v>98.64</v>
      </c>
      <c r="CB7" s="36">
        <v>120.26</v>
      </c>
      <c r="CC7" s="36">
        <v>118.28</v>
      </c>
      <c r="CD7" s="36">
        <v>172.78</v>
      </c>
      <c r="CE7" s="36">
        <v>526.57000000000005</v>
      </c>
      <c r="CF7" s="36">
        <v>523.08000000000004</v>
      </c>
      <c r="CG7" s="36">
        <v>530.83000000000004</v>
      </c>
      <c r="CH7" s="36">
        <v>734.18</v>
      </c>
      <c r="CI7" s="36">
        <v>789.62</v>
      </c>
      <c r="CJ7" s="36">
        <v>524.69000000000005</v>
      </c>
      <c r="CK7" s="36">
        <v>63.35</v>
      </c>
      <c r="CL7" s="36">
        <v>65.430000000000007</v>
      </c>
      <c r="CM7" s="36">
        <v>54.85</v>
      </c>
      <c r="CN7" s="36">
        <v>54.52</v>
      </c>
      <c r="CO7" s="36">
        <v>54.56</v>
      </c>
      <c r="CP7" s="36">
        <v>50.66</v>
      </c>
      <c r="CQ7" s="36">
        <v>51.11</v>
      </c>
      <c r="CR7" s="36">
        <v>50.49</v>
      </c>
      <c r="CS7" s="36">
        <v>48.36</v>
      </c>
      <c r="CT7" s="36">
        <v>48.7</v>
      </c>
      <c r="CU7" s="36">
        <v>57.58</v>
      </c>
      <c r="CV7" s="36">
        <v>89.7</v>
      </c>
      <c r="CW7" s="36">
        <v>91.09</v>
      </c>
      <c r="CX7" s="36">
        <v>91.15</v>
      </c>
      <c r="CY7" s="36">
        <v>89.72</v>
      </c>
      <c r="CZ7" s="36">
        <v>89.93</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2017-02-07T01:11:55Z</cp:lastPrinted>
  <dcterms:created xsi:type="dcterms:W3CDTF">2016-12-02T02:17:07Z</dcterms:created>
  <dcterms:modified xsi:type="dcterms:W3CDTF">2017-02-08T08:57:47Z</dcterms:modified>
  <cp:category/>
</cp:coreProperties>
</file>