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10215" windowHeight="733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S6" i="5"/>
  <c r="R6" i="5"/>
  <c r="AL8" i="4" s="1"/>
  <c r="Q6" i="5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E85" i="4"/>
  <c r="BB10" i="4"/>
  <c r="W10" i="4"/>
  <c r="P10" i="4"/>
  <c r="I10" i="4"/>
  <c r="BB8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<sst xmlns="http://schemas.openxmlformats.org/spreadsheetml/2006/main" count="237" uniqueCount="124">
  <si>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</si>
  <si>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</si>
  <si>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</si>
  <si>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</si>
  <si>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</si>
  <si>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</si>
  <si>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</si>
  <si>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</si>
  <si>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</si>
  <si>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</si>
  <si>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</si>
  <si>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</si>
  <si>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</si>
  <si>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</si>
  <si>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</si>
  <si>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</si>
  <si>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</si>
  <si>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</si>
  <si>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</si>
  <si>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</si>
  <si>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</si>
  <si>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</si>
  <si>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</si>
  <si>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</si>
  <si>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</si>
  <si>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</si>
  <si>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</si>
  <si>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</si>
  <si>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</si>
  <si>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</si>
  <si>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</si>
  <si>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</si>
  <si>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</si>
  <si>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</si>
  <si>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</si>
  <si>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</si>
  <si>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</si>
  <si>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</si>
  <si>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</si>
  <si>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</si>
  <si>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</si>
  <si>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</si>
  <si>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</si>
  <si>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</si>
  <si>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</si>
  <si>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</si>
  <si>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</si>
  <si>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</si>
  <si>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</si>
  <si>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</si>
  <si>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</si>
  <si>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</si>
  <si>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</si>
  <si>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</si>
  <si>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</si>
  <si>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</si>
  <si>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</si>
  <si>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</si>
  <si>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</si>
  <si>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</si>
  <si>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</si>
  <si>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</si>
  <si>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</si>
  <si>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</si>
  <si>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</si>
  <si>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</si>
  <si>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</si>
  <si>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</si>
  <si>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</si>
  <si>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</si>
  <si>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</si>
  <si>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</si>
  <si>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</si>
  <si>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</si>
  <si>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</si>
  <si>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</si>
  <si>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</si>
  <si>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</si>
  <si>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</si>
  <si>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</si>
  <si>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</si>
  <si>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</si>
  <si>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</si>
  <si>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</si>
  <si>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</si>
  <si>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</si>
  <si>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</si>
  <si>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</si>
  <si>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</si>
  <si>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</si>
  <si>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</si>
  <si>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</si>
  <si>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</si>
  <si>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</si>
  <si>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</si>
  <si>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</si>
  <si>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</si>
  <si>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</si>
  <si>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</si>
  <si>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</si>
  <si>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</si>
  <si>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</si>
  <si>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</si>
  <si>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</si>
  <si>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</si>
  <si>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</si>
  <si>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</si>
  <si>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</si>
  <si>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東京都　御蔵島村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</si>
  <si>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</si>
  <si>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</si>
  <si>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</si>
  <si>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</si>
  <si>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</si>
  <si>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</si>
  <si>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</si>
  <si>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</si>
  <si>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</si>
  <si>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</si>
  <si>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</si>
  <si>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単年度の収益的収支は赤字となっており、事業運営に必要最低限の総費用（地方債償還金を含む）を賄うだけの収益確保ができていない。
　管路更新等の事業維持に不可欠な設備投資が今後見込まれており、財源の確保や経営に与える影響等を踏まえ、適切な料金収入の確保を含む経営改善の実施や、投資計画等の見直しなどを行う必要がある。</t>
    <rPh sb="65" eb="67">
      <t>カンロ</t>
    </rPh>
    <rPh sb="67" eb="69">
      <t>コウシン</t>
    </rPh>
    <rPh sb="69" eb="70">
      <t>トウ</t>
    </rPh>
    <phoneticPr fontId="4"/>
  </si>
  <si>
    <t>非設置</t>
    <rPh sb="0" eb="1">
      <t>ヒ</t>
    </rPh>
    <rPh sb="1" eb="3">
      <t>セッチ</t>
    </rPh>
    <phoneticPr fontId="4"/>
  </si>
  <si>
    <t>③管路更新率
　過去５年の更新は無いが、都道の更新工事及び耐用寿命の迫るものなど、優先順位の高いものから着手し、平成29年度より5か年で5％の更新を目途としている。</t>
    <rPh sb="8" eb="10">
      <t>カコ</t>
    </rPh>
    <rPh sb="11" eb="12">
      <t>ネン</t>
    </rPh>
    <rPh sb="13" eb="15">
      <t>コウシン</t>
    </rPh>
    <rPh sb="16" eb="17">
      <t>ナ</t>
    </rPh>
    <phoneticPr fontId="4"/>
  </si>
  <si>
    <t>①収益的収支比率
　本村の収益的収支比率は単年度で赤字となっており、経営改善に向け、料金回収率や設備投資の見直しといった取組が必要となる。
④企業債残高対給水収益比率
　現状、類似団体の平均値を下回っているが、今後設備更新等を実施予定であり、適切な投資規模と料金水準を見定めた経営計画が必要となる。
⑤料金回収率
　本村では100％を下回っており、適切な料金収入の確保が必要となっている。
⑥給水原価
　本村の給水原価は類似団体と比し低いが、新たな設備投資に係る地方債償還等により高まる可能性がある。
⑦施設利用率
　平均の水道施設利用率は余裕があるが、夏季に配水能力の上限まで達する場合がある。
⑧有収率
　本村の有収率は高く、施設の稼働状況が収益に反映されているといえる。</t>
    <rPh sb="114" eb="116">
      <t>ジッシ</t>
    </rPh>
    <rPh sb="116" eb="118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</si>
</sst>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144"/>
        <c:axId val="7850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0.37</c:v>
                </c:pt>
                <c:pt idx="1">
                  <c:v>0.7</c:v>
                </c:pt>
                <c:pt idx="2">
                  <c:v>0.91</c:v>
                </c:pt>
                <c:pt idx="3">
                  <c:v>1.26</c:v>
                </c:pt>
                <c:pt idx="4">
                  <c:v>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6144"/>
        <c:axId val="78500608"/>
      </c:lineChart>
      <c:dateAx>
        <c:axId val="7848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500608"/>
        <c:crosses val="autoZero"/>
        <c:auto val="1"/>
        <c:lblOffset val="100"/>
        <c:baseTimeUnit val="years"/>
      </c:dateAx>
      <c:valAx>
        <c:axId val="7850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48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65.430000000000007</c:v>
                </c:pt>
                <c:pt idx="1">
                  <c:v>54.85</c:v>
                </c:pt>
                <c:pt idx="2">
                  <c:v>54.52</c:v>
                </c:pt>
                <c:pt idx="3">
                  <c:v>54.56</c:v>
                </c:pt>
                <c:pt idx="4">
                  <c:v>56.9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49920"/>
        <c:axId val="8086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51.11</c:v>
                </c:pt>
                <c:pt idx="1">
                  <c:v>50.49</c:v>
                </c:pt>
                <c:pt idx="2">
                  <c:v>48.36</c:v>
                </c:pt>
                <c:pt idx="3">
                  <c:v>48.7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49920"/>
        <c:axId val="80864384"/>
      </c:lineChart>
      <c:dateAx>
        <c:axId val="8084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864384"/>
        <c:crosses val="autoZero"/>
        <c:auto val="1"/>
        <c:lblOffset val="100"/>
        <c:baseTimeUnit val="years"/>
      </c:dateAx>
      <c:valAx>
        <c:axId val="8086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84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91.09</c:v>
                </c:pt>
                <c:pt idx="1">
                  <c:v>91.15</c:v>
                </c:pt>
                <c:pt idx="2">
                  <c:v>89.72</c:v>
                </c:pt>
                <c:pt idx="3">
                  <c:v>89.93</c:v>
                </c:pt>
                <c:pt idx="4">
                  <c:v>89.71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34976"/>
        <c:axId val="8194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74.16</c:v>
                </c:pt>
                <c:pt idx="1">
                  <c:v>74.209999999999994</c:v>
                </c:pt>
                <c:pt idx="2">
                  <c:v>75.239999999999995</c:v>
                </c:pt>
                <c:pt idx="3">
                  <c:v>74.959999999999994</c:v>
                </c:pt>
                <c:pt idx="4">
                  <c:v>74.63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34976"/>
        <c:axId val="81945344"/>
      </c:lineChart>
      <c:dateAx>
        <c:axId val="8193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45344"/>
        <c:crosses val="autoZero"/>
        <c:auto val="1"/>
        <c:lblOffset val="100"/>
        <c:baseTimeUnit val="years"/>
      </c:dateAx>
      <c:valAx>
        <c:axId val="8194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93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99.02</c:v>
                </c:pt>
                <c:pt idx="1">
                  <c:v>80.3</c:v>
                </c:pt>
                <c:pt idx="2">
                  <c:v>83.85</c:v>
                </c:pt>
                <c:pt idx="3">
                  <c:v>57.4</c:v>
                </c:pt>
                <c:pt idx="4">
                  <c:v>67.78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9744"/>
        <c:axId val="7840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70.760000000000005</c:v>
                </c:pt>
                <c:pt idx="1">
                  <c:v>71.66</c:v>
                </c:pt>
                <c:pt idx="2">
                  <c:v>73.06</c:v>
                </c:pt>
                <c:pt idx="3">
                  <c:v>72.03</c:v>
                </c:pt>
                <c:pt idx="4">
                  <c:v>72.11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9744"/>
        <c:axId val="78401920"/>
      </c:lineChart>
      <c:dateAx>
        <c:axId val="7839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01920"/>
        <c:crosses val="autoZero"/>
        <c:auto val="1"/>
        <c:lblOffset val="100"/>
        <c:baseTimeUnit val="years"/>
      </c:dateAx>
      <c:valAx>
        <c:axId val="7840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39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9840"/>
        <c:axId val="784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9840"/>
        <c:axId val="78442496"/>
      </c:lineChart>
      <c:dateAx>
        <c:axId val="7841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42496"/>
        <c:crosses val="autoZero"/>
        <c:auto val="1"/>
        <c:lblOffset val="100"/>
        <c:baseTimeUnit val="years"/>
      </c:dateAx>
      <c:valAx>
        <c:axId val="784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41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76096"/>
        <c:axId val="7827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76096"/>
        <c:axId val="78278016"/>
      </c:lineChart>
      <c:dateAx>
        <c:axId val="7827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278016"/>
        <c:crosses val="autoZero"/>
        <c:auto val="1"/>
        <c:lblOffset val="100"/>
        <c:baseTimeUnit val="years"/>
      </c:dateAx>
      <c:valAx>
        <c:axId val="7827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27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17760"/>
        <c:axId val="7851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17760"/>
        <c:axId val="78519680"/>
      </c:lineChart>
      <c:dateAx>
        <c:axId val="7851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519680"/>
        <c:crosses val="autoZero"/>
        <c:auto val="1"/>
        <c:lblOffset val="100"/>
        <c:baseTimeUnit val="years"/>
      </c:dateAx>
      <c:valAx>
        <c:axId val="7851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51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63968"/>
        <c:axId val="7856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63968"/>
        <c:axId val="78566144"/>
      </c:lineChart>
      <c:dateAx>
        <c:axId val="7856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566144"/>
        <c:crosses val="autoZero"/>
        <c:auto val="1"/>
        <c:lblOffset val="100"/>
        <c:baseTimeUnit val="years"/>
      </c:dateAx>
      <c:valAx>
        <c:axId val="7856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56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432.58</c:v>
                </c:pt>
                <c:pt idx="1">
                  <c:v>976.35</c:v>
                </c:pt>
                <c:pt idx="2">
                  <c:v>936.16</c:v>
                </c:pt>
                <c:pt idx="3">
                  <c:v>872.95</c:v>
                </c:pt>
                <c:pt idx="4">
                  <c:v>768.09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78432"/>
        <c:axId val="7858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1496.15</c:v>
                </c:pt>
                <c:pt idx="1">
                  <c:v>1462.56</c:v>
                </c:pt>
                <c:pt idx="2">
                  <c:v>1486.62</c:v>
                </c:pt>
                <c:pt idx="3">
                  <c:v>1510.14</c:v>
                </c:pt>
                <c:pt idx="4">
                  <c:v>1595.62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78432"/>
        <c:axId val="78580352"/>
      </c:lineChart>
      <c:dateAx>
        <c:axId val="7857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580352"/>
        <c:crosses val="autoZero"/>
        <c:auto val="1"/>
        <c:lblOffset val="100"/>
        <c:baseTimeUnit val="years"/>
      </c:dateAx>
      <c:valAx>
        <c:axId val="7858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57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85.56</c:v>
                </c:pt>
                <c:pt idx="1">
                  <c:v>67.39</c:v>
                </c:pt>
                <c:pt idx="2">
                  <c:v>69.06</c:v>
                </c:pt>
                <c:pt idx="3">
                  <c:v>47.44</c:v>
                </c:pt>
                <c:pt idx="4">
                  <c:v>56.88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639488"/>
        <c:axId val="7864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33.01</c:v>
                </c:pt>
                <c:pt idx="1">
                  <c:v>32.39</c:v>
                </c:pt>
                <c:pt idx="2">
                  <c:v>24.39</c:v>
                </c:pt>
                <c:pt idx="3">
                  <c:v>22.67</c:v>
                </c:pt>
                <c:pt idx="4">
                  <c:v>37.92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39488"/>
        <c:axId val="78641408"/>
      </c:lineChart>
      <c:dateAx>
        <c:axId val="7863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641408"/>
        <c:crosses val="autoZero"/>
        <c:auto val="1"/>
        <c:lblOffset val="100"/>
        <c:baseTimeUnit val="years"/>
      </c:dateAx>
      <c:valAx>
        <c:axId val="7864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63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98.64</c:v>
                </c:pt>
                <c:pt idx="1">
                  <c:v>120.26</c:v>
                </c:pt>
                <c:pt idx="2">
                  <c:v>118.28</c:v>
                </c:pt>
                <c:pt idx="3">
                  <c:v>172.78</c:v>
                </c:pt>
                <c:pt idx="4">
                  <c:v>147.86000000000001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21632"/>
        <c:axId val="8083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523.08000000000004</c:v>
                </c:pt>
                <c:pt idx="1">
                  <c:v>530.83000000000004</c:v>
                </c:pt>
                <c:pt idx="2">
                  <c:v>734.18</c:v>
                </c:pt>
                <c:pt idx="3">
                  <c:v>789.62</c:v>
                </c:pt>
                <c:pt idx="4">
                  <c:v>423.18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21632"/>
        <c:axId val="80832000"/>
      </c:lineChart>
      <c:dateAx>
        <c:axId val="8082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832000"/>
        <c:crosses val="autoZero"/>
        <c:auto val="1"/>
        <c:lblOffset val="100"/>
        <c:baseTimeUnit val="years"/>
      </c:dateAx>
      <c:valAx>
        <c:axId val="8083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82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東京都　御蔵島村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4" t="s">
        <v>121</v>
      </c>
      <c r="AE8" s="74"/>
      <c r="AF8" s="74"/>
      <c r="AG8" s="74"/>
      <c r="AH8" s="74"/>
      <c r="AI8" s="74"/>
      <c r="AJ8" s="74"/>
      <c r="AK8" s="2"/>
      <c r="AL8" s="67">
        <f>データ!$R$6</f>
        <v>303</v>
      </c>
      <c r="AM8" s="67"/>
      <c r="AN8" s="67"/>
      <c r="AO8" s="67"/>
      <c r="AP8" s="67"/>
      <c r="AQ8" s="67"/>
      <c r="AR8" s="67"/>
      <c r="AS8" s="67"/>
      <c r="AT8" s="66">
        <f>データ!$S$6</f>
        <v>20.54</v>
      </c>
      <c r="AU8" s="66"/>
      <c r="AV8" s="66"/>
      <c r="AW8" s="66"/>
      <c r="AX8" s="66"/>
      <c r="AY8" s="66"/>
      <c r="AZ8" s="66"/>
      <c r="BA8" s="66"/>
      <c r="BB8" s="66">
        <f>データ!$T$6</f>
        <v>14.75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4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4"/>
      <c r="BK9" s="4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100</v>
      </c>
      <c r="Q10" s="66"/>
      <c r="R10" s="66"/>
      <c r="S10" s="66"/>
      <c r="T10" s="66"/>
      <c r="U10" s="66"/>
      <c r="V10" s="66"/>
      <c r="W10" s="67">
        <f>データ!$Q$6</f>
        <v>1350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298</v>
      </c>
      <c r="AM10" s="67"/>
      <c r="AN10" s="67"/>
      <c r="AO10" s="67"/>
      <c r="AP10" s="67"/>
      <c r="AQ10" s="67"/>
      <c r="AR10" s="67"/>
      <c r="AS10" s="67"/>
      <c r="AT10" s="66">
        <f>データ!$V$6</f>
        <v>0.19</v>
      </c>
      <c r="AU10" s="66"/>
      <c r="AV10" s="66"/>
      <c r="AW10" s="66"/>
      <c r="AX10" s="66"/>
      <c r="AY10" s="66"/>
      <c r="AZ10" s="66"/>
      <c r="BA10" s="66"/>
      <c r="BB10" s="66">
        <f>データ!$W$6</f>
        <v>1568.42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123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122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120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54</v>
      </c>
      <c r="N85" s="27" t="s">
        <v>54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55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56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65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66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68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69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70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71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72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73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74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75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76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77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78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85</v>
      </c>
      <c r="N5" s="33" t="s">
        <v>86</v>
      </c>
      <c r="O5" s="33" t="s">
        <v>87</v>
      </c>
      <c r="P5" s="33" t="s">
        <v>88</v>
      </c>
      <c r="Q5" s="33" t="s">
        <v>89</v>
      </c>
      <c r="R5" s="33" t="s">
        <v>90</v>
      </c>
      <c r="S5" s="33" t="s">
        <v>91</v>
      </c>
      <c r="T5" s="33" t="s">
        <v>92</v>
      </c>
      <c r="U5" s="33" t="s">
        <v>93</v>
      </c>
      <c r="V5" s="33" t="s">
        <v>94</v>
      </c>
      <c r="W5" s="33" t="s">
        <v>95</v>
      </c>
      <c r="X5" s="33" t="s">
        <v>96</v>
      </c>
      <c r="Y5" s="33" t="s">
        <v>97</v>
      </c>
      <c r="Z5" s="33" t="s">
        <v>98</v>
      </c>
      <c r="AA5" s="33" t="s">
        <v>99</v>
      </c>
      <c r="AB5" s="33" t="s">
        <v>100</v>
      </c>
      <c r="AC5" s="33" t="s">
        <v>101</v>
      </c>
      <c r="AD5" s="33" t="s">
        <v>102</v>
      </c>
      <c r="AE5" s="33" t="s">
        <v>103</v>
      </c>
      <c r="AF5" s="33" t="s">
        <v>104</v>
      </c>
      <c r="AG5" s="33" t="s">
        <v>105</v>
      </c>
      <c r="AH5" s="33" t="s">
        <v>41</v>
      </c>
      <c r="AI5" s="33" t="s">
        <v>96</v>
      </c>
      <c r="AJ5" s="33" t="s">
        <v>97</v>
      </c>
      <c r="AK5" s="33" t="s">
        <v>98</v>
      </c>
      <c r="AL5" s="33" t="s">
        <v>99</v>
      </c>
      <c r="AM5" s="33" t="s">
        <v>100</v>
      </c>
      <c r="AN5" s="33" t="s">
        <v>101</v>
      </c>
      <c r="AO5" s="33" t="s">
        <v>102</v>
      </c>
      <c r="AP5" s="33" t="s">
        <v>103</v>
      </c>
      <c r="AQ5" s="33" t="s">
        <v>104</v>
      </c>
      <c r="AR5" s="33" t="s">
        <v>105</v>
      </c>
      <c r="AS5" s="33" t="s">
        <v>106</v>
      </c>
      <c r="AT5" s="33" t="s">
        <v>96</v>
      </c>
      <c r="AU5" s="33" t="s">
        <v>97</v>
      </c>
      <c r="AV5" s="33" t="s">
        <v>98</v>
      </c>
      <c r="AW5" s="33" t="s">
        <v>99</v>
      </c>
      <c r="AX5" s="33" t="s">
        <v>100</v>
      </c>
      <c r="AY5" s="33" t="s">
        <v>101</v>
      </c>
      <c r="AZ5" s="33" t="s">
        <v>102</v>
      </c>
      <c r="BA5" s="33" t="s">
        <v>103</v>
      </c>
      <c r="BB5" s="33" t="s">
        <v>104</v>
      </c>
      <c r="BC5" s="33" t="s">
        <v>105</v>
      </c>
      <c r="BD5" s="33" t="s">
        <v>106</v>
      </c>
      <c r="BE5" s="33" t="s">
        <v>96</v>
      </c>
      <c r="BF5" s="33" t="s">
        <v>97</v>
      </c>
      <c r="BG5" s="33" t="s">
        <v>98</v>
      </c>
      <c r="BH5" s="33" t="s">
        <v>99</v>
      </c>
      <c r="BI5" s="33" t="s">
        <v>100</v>
      </c>
      <c r="BJ5" s="33" t="s">
        <v>101</v>
      </c>
      <c r="BK5" s="33" t="s">
        <v>102</v>
      </c>
      <c r="BL5" s="33" t="s">
        <v>103</v>
      </c>
      <c r="BM5" s="33" t="s">
        <v>104</v>
      </c>
      <c r="BN5" s="33" t="s">
        <v>105</v>
      </c>
      <c r="BO5" s="33" t="s">
        <v>106</v>
      </c>
      <c r="BP5" s="33" t="s">
        <v>96</v>
      </c>
      <c r="BQ5" s="33" t="s">
        <v>97</v>
      </c>
      <c r="BR5" s="33" t="s">
        <v>98</v>
      </c>
      <c r="BS5" s="33" t="s">
        <v>99</v>
      </c>
      <c r="BT5" s="33" t="s">
        <v>100</v>
      </c>
      <c r="BU5" s="33" t="s">
        <v>101</v>
      </c>
      <c r="BV5" s="33" t="s">
        <v>102</v>
      </c>
      <c r="BW5" s="33" t="s">
        <v>103</v>
      </c>
      <c r="BX5" s="33" t="s">
        <v>104</v>
      </c>
      <c r="BY5" s="33" t="s">
        <v>105</v>
      </c>
      <c r="BZ5" s="33" t="s">
        <v>106</v>
      </c>
      <c r="CA5" s="33" t="s">
        <v>96</v>
      </c>
      <c r="CB5" s="33" t="s">
        <v>97</v>
      </c>
      <c r="CC5" s="33" t="s">
        <v>98</v>
      </c>
      <c r="CD5" s="33" t="s">
        <v>99</v>
      </c>
      <c r="CE5" s="33" t="s">
        <v>100</v>
      </c>
      <c r="CF5" s="33" t="s">
        <v>101</v>
      </c>
      <c r="CG5" s="33" t="s">
        <v>102</v>
      </c>
      <c r="CH5" s="33" t="s">
        <v>103</v>
      </c>
      <c r="CI5" s="33" t="s">
        <v>104</v>
      </c>
      <c r="CJ5" s="33" t="s">
        <v>105</v>
      </c>
      <c r="CK5" s="33" t="s">
        <v>106</v>
      </c>
      <c r="CL5" s="33" t="s">
        <v>96</v>
      </c>
      <c r="CM5" s="33" t="s">
        <v>97</v>
      </c>
      <c r="CN5" s="33" t="s">
        <v>98</v>
      </c>
      <c r="CO5" s="33" t="s">
        <v>99</v>
      </c>
      <c r="CP5" s="33" t="s">
        <v>100</v>
      </c>
      <c r="CQ5" s="33" t="s">
        <v>101</v>
      </c>
      <c r="CR5" s="33" t="s">
        <v>102</v>
      </c>
      <c r="CS5" s="33" t="s">
        <v>103</v>
      </c>
      <c r="CT5" s="33" t="s">
        <v>104</v>
      </c>
      <c r="CU5" s="33" t="s">
        <v>105</v>
      </c>
      <c r="CV5" s="33" t="s">
        <v>106</v>
      </c>
      <c r="CW5" s="33" t="s">
        <v>96</v>
      </c>
      <c r="CX5" s="33" t="s">
        <v>97</v>
      </c>
      <c r="CY5" s="33" t="s">
        <v>98</v>
      </c>
      <c r="CZ5" s="33" t="s">
        <v>99</v>
      </c>
      <c r="DA5" s="33" t="s">
        <v>100</v>
      </c>
      <c r="DB5" s="33" t="s">
        <v>101</v>
      </c>
      <c r="DC5" s="33" t="s">
        <v>102</v>
      </c>
      <c r="DD5" s="33" t="s">
        <v>103</v>
      </c>
      <c r="DE5" s="33" t="s">
        <v>104</v>
      </c>
      <c r="DF5" s="33" t="s">
        <v>105</v>
      </c>
      <c r="DG5" s="33" t="s">
        <v>106</v>
      </c>
      <c r="DH5" s="33" t="s">
        <v>96</v>
      </c>
      <c r="DI5" s="33" t="s">
        <v>97</v>
      </c>
      <c r="DJ5" s="33" t="s">
        <v>98</v>
      </c>
      <c r="DK5" s="33" t="s">
        <v>99</v>
      </c>
      <c r="DL5" s="33" t="s">
        <v>100</v>
      </c>
      <c r="DM5" s="33" t="s">
        <v>101</v>
      </c>
      <c r="DN5" s="33" t="s">
        <v>102</v>
      </c>
      <c r="DO5" s="33" t="s">
        <v>103</v>
      </c>
      <c r="DP5" s="33" t="s">
        <v>104</v>
      </c>
      <c r="DQ5" s="33" t="s">
        <v>105</v>
      </c>
      <c r="DR5" s="33" t="s">
        <v>106</v>
      </c>
      <c r="DS5" s="33" t="s">
        <v>96</v>
      </c>
      <c r="DT5" s="33" t="s">
        <v>97</v>
      </c>
      <c r="DU5" s="33" t="s">
        <v>98</v>
      </c>
      <c r="DV5" s="33" t="s">
        <v>99</v>
      </c>
      <c r="DW5" s="33" t="s">
        <v>100</v>
      </c>
      <c r="DX5" s="33" t="s">
        <v>101</v>
      </c>
      <c r="DY5" s="33" t="s">
        <v>102</v>
      </c>
      <c r="DZ5" s="33" t="s">
        <v>103</v>
      </c>
      <c r="EA5" s="33" t="s">
        <v>104</v>
      </c>
      <c r="EB5" s="33" t="s">
        <v>105</v>
      </c>
      <c r="EC5" s="33" t="s">
        <v>106</v>
      </c>
      <c r="ED5" s="33" t="s">
        <v>96</v>
      </c>
      <c r="EE5" s="33" t="s">
        <v>97</v>
      </c>
      <c r="EF5" s="33" t="s">
        <v>98</v>
      </c>
      <c r="EG5" s="33" t="s">
        <v>99</v>
      </c>
      <c r="EH5" s="33" t="s">
        <v>100</v>
      </c>
      <c r="EI5" s="33" t="s">
        <v>101</v>
      </c>
      <c r="EJ5" s="33" t="s">
        <v>102</v>
      </c>
      <c r="EK5" s="33" t="s">
        <v>103</v>
      </c>
      <c r="EL5" s="33" t="s">
        <v>104</v>
      </c>
      <c r="EM5" s="33" t="s">
        <v>105</v>
      </c>
      <c r="EN5" s="33" t="s">
        <v>106</v>
      </c>
    </row>
    <row r="6" spans="1:144" s="37" customFormat="1">
      <c r="A6" s="29" t="s">
        <v>107</v>
      </c>
      <c r="B6" s="34">
        <f>B7</f>
        <v>2016</v>
      </c>
      <c r="C6" s="34">
        <f t="shared" ref="C6:W6" si="3">C7</f>
        <v>133825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東京都　御蔵島村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100</v>
      </c>
      <c r="Q6" s="35">
        <f t="shared" si="3"/>
        <v>1350</v>
      </c>
      <c r="R6" s="35">
        <f t="shared" si="3"/>
        <v>303</v>
      </c>
      <c r="S6" s="35">
        <f t="shared" si="3"/>
        <v>20.54</v>
      </c>
      <c r="T6" s="35">
        <f t="shared" si="3"/>
        <v>14.75</v>
      </c>
      <c r="U6" s="35">
        <f t="shared" si="3"/>
        <v>298</v>
      </c>
      <c r="V6" s="35">
        <f t="shared" si="3"/>
        <v>0.19</v>
      </c>
      <c r="W6" s="35">
        <f t="shared" si="3"/>
        <v>1568.42</v>
      </c>
      <c r="X6" s="36">
        <f>IF(X7="",NA(),X7)</f>
        <v>99.02</v>
      </c>
      <c r="Y6" s="36">
        <f t="shared" ref="Y6:AG6" si="4">IF(Y7="",NA(),Y7)</f>
        <v>80.3</v>
      </c>
      <c r="Z6" s="36">
        <f t="shared" si="4"/>
        <v>83.85</v>
      </c>
      <c r="AA6" s="36">
        <f t="shared" si="4"/>
        <v>57.4</v>
      </c>
      <c r="AB6" s="36">
        <f t="shared" si="4"/>
        <v>67.78</v>
      </c>
      <c r="AC6" s="36">
        <f t="shared" si="4"/>
        <v>70.760000000000005</v>
      </c>
      <c r="AD6" s="36">
        <f t="shared" si="4"/>
        <v>71.66</v>
      </c>
      <c r="AE6" s="36">
        <f t="shared" si="4"/>
        <v>73.06</v>
      </c>
      <c r="AF6" s="36">
        <f t="shared" si="4"/>
        <v>72.03</v>
      </c>
      <c r="AG6" s="36">
        <f t="shared" si="4"/>
        <v>72.11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432.58</v>
      </c>
      <c r="BF6" s="36">
        <f t="shared" ref="BF6:BN6" si="7">IF(BF7="",NA(),BF7)</f>
        <v>976.35</v>
      </c>
      <c r="BG6" s="36">
        <f t="shared" si="7"/>
        <v>936.16</v>
      </c>
      <c r="BH6" s="36">
        <f t="shared" si="7"/>
        <v>872.95</v>
      </c>
      <c r="BI6" s="36">
        <f t="shared" si="7"/>
        <v>768.09</v>
      </c>
      <c r="BJ6" s="36">
        <f t="shared" si="7"/>
        <v>1496.15</v>
      </c>
      <c r="BK6" s="36">
        <f t="shared" si="7"/>
        <v>1462.56</v>
      </c>
      <c r="BL6" s="36">
        <f t="shared" si="7"/>
        <v>1486.62</v>
      </c>
      <c r="BM6" s="36">
        <f t="shared" si="7"/>
        <v>1510.14</v>
      </c>
      <c r="BN6" s="36">
        <f t="shared" si="7"/>
        <v>1595.62</v>
      </c>
      <c r="BO6" s="35" t="str">
        <f>IF(BO7="","",IF(BO7="-","【-】","【"&amp;SUBSTITUTE(TEXT(BO7,"#,##0.00"),"-","△")&amp;"】"))</f>
        <v>【1,280.76】</v>
      </c>
      <c r="BP6" s="36">
        <f>IF(BP7="",NA(),BP7)</f>
        <v>85.56</v>
      </c>
      <c r="BQ6" s="36">
        <f t="shared" ref="BQ6:BY6" si="8">IF(BQ7="",NA(),BQ7)</f>
        <v>67.39</v>
      </c>
      <c r="BR6" s="36">
        <f t="shared" si="8"/>
        <v>69.06</v>
      </c>
      <c r="BS6" s="36">
        <f t="shared" si="8"/>
        <v>47.44</v>
      </c>
      <c r="BT6" s="36">
        <f t="shared" si="8"/>
        <v>56.88</v>
      </c>
      <c r="BU6" s="36">
        <f t="shared" si="8"/>
        <v>33.01</v>
      </c>
      <c r="BV6" s="36">
        <f t="shared" si="8"/>
        <v>32.39</v>
      </c>
      <c r="BW6" s="36">
        <f t="shared" si="8"/>
        <v>24.39</v>
      </c>
      <c r="BX6" s="36">
        <f t="shared" si="8"/>
        <v>22.67</v>
      </c>
      <c r="BY6" s="36">
        <f t="shared" si="8"/>
        <v>37.92</v>
      </c>
      <c r="BZ6" s="35" t="str">
        <f>IF(BZ7="","",IF(BZ7="-","【-】","【"&amp;SUBSTITUTE(TEXT(BZ7,"#,##0.00"),"-","△")&amp;"】"))</f>
        <v>【53.06】</v>
      </c>
      <c r="CA6" s="36">
        <f>IF(CA7="",NA(),CA7)</f>
        <v>98.64</v>
      </c>
      <c r="CB6" s="36">
        <f t="shared" ref="CB6:CJ6" si="9">IF(CB7="",NA(),CB7)</f>
        <v>120.26</v>
      </c>
      <c r="CC6" s="36">
        <f t="shared" si="9"/>
        <v>118.28</v>
      </c>
      <c r="CD6" s="36">
        <f t="shared" si="9"/>
        <v>172.78</v>
      </c>
      <c r="CE6" s="36">
        <f t="shared" si="9"/>
        <v>147.86000000000001</v>
      </c>
      <c r="CF6" s="36">
        <f t="shared" si="9"/>
        <v>523.08000000000004</v>
      </c>
      <c r="CG6" s="36">
        <f t="shared" si="9"/>
        <v>530.83000000000004</v>
      </c>
      <c r="CH6" s="36">
        <f t="shared" si="9"/>
        <v>734.18</v>
      </c>
      <c r="CI6" s="36">
        <f t="shared" si="9"/>
        <v>789.62</v>
      </c>
      <c r="CJ6" s="36">
        <f t="shared" si="9"/>
        <v>423.18</v>
      </c>
      <c r="CK6" s="35" t="str">
        <f>IF(CK7="","",IF(CK7="-","【-】","【"&amp;SUBSTITUTE(TEXT(CK7,"#,##0.00"),"-","△")&amp;"】"))</f>
        <v>【314.83】</v>
      </c>
      <c r="CL6" s="36">
        <f>IF(CL7="",NA(),CL7)</f>
        <v>65.430000000000007</v>
      </c>
      <c r="CM6" s="36">
        <f t="shared" ref="CM6:CU6" si="10">IF(CM7="",NA(),CM7)</f>
        <v>54.85</v>
      </c>
      <c r="CN6" s="36">
        <f t="shared" si="10"/>
        <v>54.52</v>
      </c>
      <c r="CO6" s="36">
        <f t="shared" si="10"/>
        <v>54.56</v>
      </c>
      <c r="CP6" s="36">
        <f t="shared" si="10"/>
        <v>56.9</v>
      </c>
      <c r="CQ6" s="36">
        <f t="shared" si="10"/>
        <v>51.11</v>
      </c>
      <c r="CR6" s="36">
        <f t="shared" si="10"/>
        <v>50.49</v>
      </c>
      <c r="CS6" s="36">
        <f t="shared" si="10"/>
        <v>48.36</v>
      </c>
      <c r="CT6" s="36">
        <f t="shared" si="10"/>
        <v>48.7</v>
      </c>
      <c r="CU6" s="36">
        <f t="shared" si="10"/>
        <v>46.9</v>
      </c>
      <c r="CV6" s="35" t="str">
        <f>IF(CV7="","",IF(CV7="-","【-】","【"&amp;SUBSTITUTE(TEXT(CV7,"#,##0.00"),"-","△")&amp;"】"))</f>
        <v>【56.28】</v>
      </c>
      <c r="CW6" s="36">
        <f>IF(CW7="",NA(),CW7)</f>
        <v>91.09</v>
      </c>
      <c r="CX6" s="36">
        <f t="shared" ref="CX6:DF6" si="11">IF(CX7="",NA(),CX7)</f>
        <v>91.15</v>
      </c>
      <c r="CY6" s="36">
        <f t="shared" si="11"/>
        <v>89.72</v>
      </c>
      <c r="CZ6" s="36">
        <f t="shared" si="11"/>
        <v>89.93</v>
      </c>
      <c r="DA6" s="36">
        <f t="shared" si="11"/>
        <v>89.71</v>
      </c>
      <c r="DB6" s="36">
        <f t="shared" si="11"/>
        <v>74.16</v>
      </c>
      <c r="DC6" s="36">
        <f t="shared" si="11"/>
        <v>74.209999999999994</v>
      </c>
      <c r="DD6" s="36">
        <f t="shared" si="11"/>
        <v>75.239999999999995</v>
      </c>
      <c r="DE6" s="36">
        <f t="shared" si="11"/>
        <v>74.959999999999994</v>
      </c>
      <c r="DF6" s="36">
        <f t="shared" si="11"/>
        <v>74.63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0.37</v>
      </c>
      <c r="EJ6" s="36">
        <f t="shared" si="14"/>
        <v>0.7</v>
      </c>
      <c r="EK6" s="36">
        <f t="shared" si="14"/>
        <v>0.91</v>
      </c>
      <c r="EL6" s="36">
        <f t="shared" si="14"/>
        <v>1.26</v>
      </c>
      <c r="EM6" s="36">
        <f t="shared" si="14"/>
        <v>0.78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133825</v>
      </c>
      <c r="D7" s="38">
        <v>47</v>
      </c>
      <c r="E7" s="38">
        <v>1</v>
      </c>
      <c r="F7" s="38">
        <v>0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 t="s">
        <v>114</v>
      </c>
      <c r="P7" s="39">
        <v>100</v>
      </c>
      <c r="Q7" s="39">
        <v>1350</v>
      </c>
      <c r="R7" s="39">
        <v>303</v>
      </c>
      <c r="S7" s="39">
        <v>20.54</v>
      </c>
      <c r="T7" s="39">
        <v>14.75</v>
      </c>
      <c r="U7" s="39">
        <v>298</v>
      </c>
      <c r="V7" s="39">
        <v>0.19</v>
      </c>
      <c r="W7" s="39">
        <v>1568.42</v>
      </c>
      <c r="X7" s="39">
        <v>99.02</v>
      </c>
      <c r="Y7" s="39">
        <v>80.3</v>
      </c>
      <c r="Z7" s="39">
        <v>83.85</v>
      </c>
      <c r="AA7" s="39">
        <v>57.4</v>
      </c>
      <c r="AB7" s="39">
        <v>67.78</v>
      </c>
      <c r="AC7" s="39">
        <v>70.760000000000005</v>
      </c>
      <c r="AD7" s="39">
        <v>71.66</v>
      </c>
      <c r="AE7" s="39">
        <v>73.06</v>
      </c>
      <c r="AF7" s="39">
        <v>72.03</v>
      </c>
      <c r="AG7" s="39">
        <v>72.11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432.58</v>
      </c>
      <c r="BF7" s="39">
        <v>976.35</v>
      </c>
      <c r="BG7" s="39">
        <v>936.16</v>
      </c>
      <c r="BH7" s="39">
        <v>872.95</v>
      </c>
      <c r="BI7" s="39">
        <v>768.09</v>
      </c>
      <c r="BJ7" s="39">
        <v>1496.15</v>
      </c>
      <c r="BK7" s="39">
        <v>1462.56</v>
      </c>
      <c r="BL7" s="39">
        <v>1486.62</v>
      </c>
      <c r="BM7" s="39">
        <v>1510.14</v>
      </c>
      <c r="BN7" s="39">
        <v>1595.62</v>
      </c>
      <c r="BO7" s="39">
        <v>1280.76</v>
      </c>
      <c r="BP7" s="39">
        <v>85.56</v>
      </c>
      <c r="BQ7" s="39">
        <v>67.39</v>
      </c>
      <c r="BR7" s="39">
        <v>69.06</v>
      </c>
      <c r="BS7" s="39">
        <v>47.44</v>
      </c>
      <c r="BT7" s="39">
        <v>56.88</v>
      </c>
      <c r="BU7" s="39">
        <v>33.01</v>
      </c>
      <c r="BV7" s="39">
        <v>32.39</v>
      </c>
      <c r="BW7" s="39">
        <v>24.39</v>
      </c>
      <c r="BX7" s="39">
        <v>22.67</v>
      </c>
      <c r="BY7" s="39">
        <v>37.92</v>
      </c>
      <c r="BZ7" s="39">
        <v>53.06</v>
      </c>
      <c r="CA7" s="39">
        <v>98.64</v>
      </c>
      <c r="CB7" s="39">
        <v>120.26</v>
      </c>
      <c r="CC7" s="39">
        <v>118.28</v>
      </c>
      <c r="CD7" s="39">
        <v>172.78</v>
      </c>
      <c r="CE7" s="39">
        <v>147.86000000000001</v>
      </c>
      <c r="CF7" s="39">
        <v>523.08000000000004</v>
      </c>
      <c r="CG7" s="39">
        <v>530.83000000000004</v>
      </c>
      <c r="CH7" s="39">
        <v>734.18</v>
      </c>
      <c r="CI7" s="39">
        <v>789.62</v>
      </c>
      <c r="CJ7" s="39">
        <v>423.18</v>
      </c>
      <c r="CK7" s="39">
        <v>314.83</v>
      </c>
      <c r="CL7" s="39">
        <v>65.430000000000007</v>
      </c>
      <c r="CM7" s="39">
        <v>54.85</v>
      </c>
      <c r="CN7" s="39">
        <v>54.52</v>
      </c>
      <c r="CO7" s="39">
        <v>54.56</v>
      </c>
      <c r="CP7" s="39">
        <v>56.9</v>
      </c>
      <c r="CQ7" s="39">
        <v>51.11</v>
      </c>
      <c r="CR7" s="39">
        <v>50.49</v>
      </c>
      <c r="CS7" s="39">
        <v>48.36</v>
      </c>
      <c r="CT7" s="39">
        <v>48.7</v>
      </c>
      <c r="CU7" s="39">
        <v>46.9</v>
      </c>
      <c r="CV7" s="39">
        <v>56.28</v>
      </c>
      <c r="CW7" s="39">
        <v>91.09</v>
      </c>
      <c r="CX7" s="39">
        <v>91.15</v>
      </c>
      <c r="CY7" s="39">
        <v>89.72</v>
      </c>
      <c r="CZ7" s="39">
        <v>89.93</v>
      </c>
      <c r="DA7" s="39">
        <v>89.71</v>
      </c>
      <c r="DB7" s="39">
        <v>74.16</v>
      </c>
      <c r="DC7" s="39">
        <v>74.209999999999994</v>
      </c>
      <c r="DD7" s="39">
        <v>75.239999999999995</v>
      </c>
      <c r="DE7" s="39">
        <v>74.959999999999994</v>
      </c>
      <c r="DF7" s="39">
        <v>74.63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0.37</v>
      </c>
      <c r="EJ7" s="39">
        <v>0.7</v>
      </c>
      <c r="EK7" s="39">
        <v>0.91</v>
      </c>
      <c r="EL7" s="39">
        <v>1.26</v>
      </c>
      <c r="EM7" s="39">
        <v>0.78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115</v>
      </c>
      <c r="C9" s="41" t="s">
        <v>116</v>
      </c>
      <c r="D9" s="41" t="s">
        <v>117</v>
      </c>
      <c r="E9" s="41" t="s">
        <v>118</v>
      </c>
      <c r="F9" s="41" t="s">
        <v>119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cp:lastPrinted>2018-02-21T09:24:46Z</cp:lastPrinted>
  <dcterms:created xsi:type="dcterms:W3CDTF">2017-12-25T01:42:31Z</dcterms:created>
  <dcterms:modified xsi:type="dcterms:W3CDTF">2018-02-26T08:41:31Z</dcterms:modified>
  <cp:category/>
</cp:coreProperties>
</file>